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verwaltung\52_Prüfsekretariat\005_Notenrechner\Notenrechner neue BMV_Lehrbeginn 2015_BM1 und BM2\"/>
    </mc:Choice>
  </mc:AlternateContent>
  <bookViews>
    <workbookView showSheetTabs="0" xWindow="9705" yWindow="-15" windowWidth="9510" windowHeight="12015"/>
  </bookViews>
  <sheets>
    <sheet name="M-Profil" sheetId="3" r:id="rId1"/>
  </sheets>
  <definedNames>
    <definedName name="_xlnm.Print_Area" localSheetId="0">'M-Profil'!$A$1:$Q$38</definedName>
    <definedName name="Notenwerte">'M-Profil'!$A$41:$A$51</definedName>
  </definedNames>
  <calcPr calcId="179017" concurrentCalc="0"/>
</workbook>
</file>

<file path=xl/calcChain.xml><?xml version="1.0" encoding="utf-8"?>
<calcChain xmlns="http://schemas.openxmlformats.org/spreadsheetml/2006/main">
  <c r="K7" i="3" l="1"/>
  <c r="M7" i="3"/>
  <c r="O7" i="3"/>
  <c r="S7" i="3"/>
  <c r="K9" i="3"/>
  <c r="M9" i="3"/>
  <c r="O9" i="3"/>
  <c r="S9" i="3"/>
  <c r="K11" i="3"/>
  <c r="M11" i="3"/>
  <c r="O11" i="3"/>
  <c r="S11" i="3"/>
  <c r="K13" i="3"/>
  <c r="M13" i="3"/>
  <c r="O13" i="3"/>
  <c r="S13" i="3"/>
  <c r="K15" i="3"/>
  <c r="M15" i="3"/>
  <c r="O15" i="3"/>
  <c r="S15" i="3"/>
  <c r="M21" i="3"/>
  <c r="K17" i="3"/>
  <c r="O21" i="3"/>
  <c r="S21" i="3"/>
  <c r="K23" i="3"/>
  <c r="O23" i="3"/>
  <c r="S23" i="3"/>
  <c r="K25" i="3"/>
  <c r="M25" i="3"/>
  <c r="O25" i="3"/>
  <c r="S25" i="3"/>
  <c r="K27" i="3"/>
  <c r="O27" i="3"/>
  <c r="S27" i="3"/>
  <c r="R33" i="3"/>
  <c r="T7" i="3"/>
  <c r="T9" i="3"/>
  <c r="T11" i="3"/>
  <c r="T13" i="3"/>
  <c r="T15" i="3"/>
  <c r="T21" i="3"/>
  <c r="T23" i="3"/>
  <c r="T25" i="3"/>
  <c r="T27" i="3"/>
  <c r="R35" i="3"/>
  <c r="O31" i="3"/>
  <c r="S31" i="3"/>
  <c r="S33" i="3"/>
  <c r="S35" i="3"/>
  <c r="K37" i="3"/>
  <c r="O33" i="3"/>
  <c r="O35" i="3"/>
</calcChain>
</file>

<file path=xl/sharedStrings.xml><?xml version="1.0" encoding="utf-8"?>
<sst xmlns="http://schemas.openxmlformats.org/spreadsheetml/2006/main" count="44" uniqueCount="36">
  <si>
    <t>Deutsch</t>
  </si>
  <si>
    <t>Französisch</t>
  </si>
  <si>
    <t>Englisch</t>
  </si>
  <si>
    <t>Mathematik</t>
  </si>
  <si>
    <t>Prüfung</t>
  </si>
  <si>
    <t>mündl.</t>
  </si>
  <si>
    <t>schriftl.</t>
  </si>
  <si>
    <t>Erf.</t>
  </si>
  <si>
    <t>Prf.</t>
  </si>
  <si>
    <t>Projektarbeiten IDPA</t>
  </si>
  <si>
    <t>Fachnote</t>
  </si>
  <si>
    <t>Gew.</t>
  </si>
  <si>
    <t>Wertung</t>
  </si>
  <si>
    <t>Fehl-
note</t>
  </si>
  <si>
    <t>Ungen.
Note</t>
  </si>
  <si>
    <t xml:space="preserve">Durchschnitt: </t>
  </si>
  <si>
    <t xml:space="preserve">Fehlnoten: </t>
  </si>
  <si>
    <t>BM</t>
  </si>
  <si>
    <t>Positionen</t>
  </si>
  <si>
    <t>Geschichte und Politik</t>
  </si>
  <si>
    <t>Technik und Umwelt</t>
  </si>
  <si>
    <t>FRW</t>
  </si>
  <si>
    <t>W&amp;R</t>
  </si>
  <si>
    <t>Projektarbeiten IDAF</t>
  </si>
  <si>
    <t>1/9</t>
  </si>
  <si>
    <t>1. Sem</t>
  </si>
  <si>
    <t>2. Sem</t>
  </si>
  <si>
    <t>Bestehensnorm</t>
  </si>
  <si>
    <t>min. 4.0</t>
  </si>
  <si>
    <t>max. 2.0</t>
  </si>
  <si>
    <t>max. 2</t>
  </si>
  <si>
    <t>Erreichte Werte</t>
  </si>
  <si>
    <t xml:space="preserve">Anz. Ungenügende: </t>
  </si>
  <si>
    <t>Notenrechner BM2 Wirtschaft, Vollzeit ab 2015</t>
  </si>
  <si>
    <t>Berechnungsgrundlagen hier</t>
  </si>
  <si>
    <t>Stand:17.06.2018 / Ohne Gewähr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</si>
</sst>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0.0%"/>
    <numFmt numFmtId="165" formatCode="0.0;\-0.0;&quot;&quot;"/>
    <numFmt numFmtId="166" formatCode="0;\-0;&quot;&quot;"/>
    <numFmt numFmtId="167" formatCode="_ * #,##0.0_ ;_ * \-#,##0.0_ ;_ * &quot;-&quot;??_ ;_ @_ "/>
  </numFmts>
  <fonts count="24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8"/>
      <color theme="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theme="0"/>
      <name val="Arial"/>
      <family val="2"/>
    </font>
    <font>
      <b/>
      <sz val="10"/>
      <color indexed="8"/>
      <name val="Arial"/>
      <family val="2"/>
    </font>
    <font>
      <b/>
      <sz val="8"/>
      <color theme="0"/>
      <name val="Arial"/>
      <family val="2"/>
    </font>
    <font>
      <u/>
      <sz val="11"/>
      <color theme="10"/>
      <name val="Calibri"/>
      <family val="2"/>
      <scheme val="minor"/>
    </font>
    <font>
      <b/>
      <sz val="18"/>
      <color rgb="FFB30931"/>
      <name val="Arial"/>
      <family val="2"/>
    </font>
    <font>
      <b/>
      <sz val="10"/>
      <color rgb="FFB30931"/>
      <name val="Arial"/>
      <family val="2"/>
    </font>
    <font>
      <sz val="11"/>
      <color rgb="FFB30931"/>
      <name val="Arial"/>
      <family val="2"/>
    </font>
    <font>
      <sz val="12"/>
      <color rgb="FFB30931"/>
      <name val="Arial"/>
      <family val="2"/>
    </font>
    <font>
      <b/>
      <sz val="12"/>
      <color rgb="FFB30931"/>
      <name val="Arial"/>
      <family val="2"/>
    </font>
    <font>
      <b/>
      <u/>
      <sz val="10"/>
      <color rgb="FFB3093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B30931"/>
        <bgColor indexed="64"/>
      </patternFill>
    </fill>
    <fill>
      <patternFill patternType="solid">
        <fgColor rgb="FFDADAD9"/>
        <bgColor indexed="64"/>
      </patternFill>
    </fill>
  </fills>
  <borders count="6">
    <border>
      <left/>
      <right/>
      <top/>
      <bottom/>
      <diagonal/>
    </border>
    <border>
      <left style="thick">
        <color rgb="FFDADAD9"/>
      </left>
      <right style="thick">
        <color rgb="FFDADAD9"/>
      </right>
      <top style="thick">
        <color rgb="FFDADAD9"/>
      </top>
      <bottom style="thick">
        <color rgb="FFDADAD9"/>
      </bottom>
      <diagonal/>
    </border>
    <border>
      <left style="thick">
        <color rgb="FFDADAD9"/>
      </left>
      <right/>
      <top style="thick">
        <color rgb="FFDADAD9"/>
      </top>
      <bottom style="thick">
        <color rgb="FFDADAD9"/>
      </bottom>
      <diagonal/>
    </border>
    <border>
      <left/>
      <right/>
      <top style="thick">
        <color rgb="FFDADAD9"/>
      </top>
      <bottom style="thick">
        <color rgb="FFDADAD9"/>
      </bottom>
      <diagonal/>
    </border>
    <border>
      <left/>
      <right style="thick">
        <color rgb="FFDADAD9"/>
      </right>
      <top style="thick">
        <color rgb="FFDADAD9"/>
      </top>
      <bottom style="thick">
        <color rgb="FFDADAD9"/>
      </bottom>
      <diagonal/>
    </border>
    <border>
      <left style="thick">
        <color rgb="FFB30931"/>
      </left>
      <right style="thick">
        <color rgb="FFB30931"/>
      </right>
      <top style="thick">
        <color rgb="FFB30931"/>
      </top>
      <bottom style="thick">
        <color rgb="FFB30931"/>
      </bottom>
      <diagonal/>
    </border>
  </borders>
  <cellStyleXfs count="12">
    <xf numFmtId="0" fontId="0" fillId="0" borderId="0"/>
    <xf numFmtId="0" fontId="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  <xf numFmtId="0" fontId="3" fillId="0" borderId="0"/>
    <xf numFmtId="0" fontId="6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63">
    <xf numFmtId="0" fontId="0" fillId="0" borderId="0" xfId="0"/>
    <xf numFmtId="0" fontId="1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center" vertical="center"/>
    </xf>
    <xf numFmtId="0" fontId="17" fillId="0" borderId="0" xfId="11" applyFont="1" applyFill="1" applyBorder="1" applyAlignment="1" applyProtection="1">
      <alignment horizontal="left" vertical="center"/>
    </xf>
    <xf numFmtId="0" fontId="8" fillId="4" borderId="0" xfId="0" applyFont="1" applyFill="1" applyBorder="1" applyAlignment="1" applyProtection="1">
      <alignment horizontal="center" vertical="center"/>
    </xf>
    <xf numFmtId="0" fontId="10" fillId="4" borderId="0" xfId="0" applyFont="1" applyFill="1" applyBorder="1" applyAlignment="1" applyProtection="1">
      <alignment horizontal="center" vertical="center" textRotation="90"/>
    </xf>
    <xf numFmtId="0" fontId="15" fillId="5" borderId="5" xfId="0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vertical="center"/>
    </xf>
    <xf numFmtId="0" fontId="19" fillId="0" borderId="0" xfId="0" applyFont="1" applyFill="1" applyBorder="1" applyAlignment="1" applyProtection="1">
      <alignment horizontal="center" vertical="center"/>
    </xf>
    <xf numFmtId="0" fontId="19" fillId="0" borderId="0" xfId="0" applyFont="1" applyFill="1" applyBorder="1" applyAlignment="1" applyProtection="1">
      <alignment vertical="center"/>
    </xf>
    <xf numFmtId="0" fontId="20" fillId="0" borderId="0" xfId="0" applyFont="1" applyFill="1" applyBorder="1" applyAlignment="1" applyProtection="1">
      <alignment vertical="center"/>
    </xf>
    <xf numFmtId="0" fontId="19" fillId="2" borderId="0" xfId="0" applyFont="1" applyFill="1" applyBorder="1" applyAlignment="1" applyProtection="1">
      <alignment horizontal="center" vertical="center"/>
    </xf>
    <xf numFmtId="0" fontId="19" fillId="2" borderId="0" xfId="0" applyFont="1" applyFill="1" applyBorder="1" applyAlignment="1" applyProtection="1">
      <alignment horizontal="center" vertical="center" wrapText="1"/>
    </xf>
    <xf numFmtId="0" fontId="19" fillId="0" borderId="0" xfId="0" applyFont="1" applyBorder="1" applyAlignment="1" applyProtection="1">
      <alignment vertical="center"/>
    </xf>
    <xf numFmtId="0" fontId="21" fillId="0" borderId="0" xfId="0" applyFont="1" applyFill="1" applyBorder="1" applyAlignment="1" applyProtection="1">
      <alignment vertical="center"/>
    </xf>
    <xf numFmtId="0" fontId="21" fillId="0" borderId="0" xfId="0" applyFont="1" applyFill="1" applyBorder="1" applyAlignment="1" applyProtection="1">
      <alignment horizontal="center" vertical="center"/>
    </xf>
    <xf numFmtId="0" fontId="21" fillId="0" borderId="0" xfId="0" applyFont="1" applyFill="1" applyBorder="1" applyAlignment="1" applyProtection="1">
      <alignment vertical="center" textRotation="90"/>
    </xf>
    <xf numFmtId="0" fontId="20" fillId="0" borderId="0" xfId="0" applyFont="1" applyFill="1" applyBorder="1" applyAlignment="1" applyProtection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</xf>
    <xf numFmtId="0" fontId="20" fillId="0" borderId="0" xfId="0" applyFont="1" applyBorder="1" applyAlignment="1" applyProtection="1">
      <alignment vertical="center"/>
    </xf>
    <xf numFmtId="0" fontId="19" fillId="5" borderId="0" xfId="0" applyFont="1" applyFill="1" applyBorder="1" applyAlignment="1" applyProtection="1">
      <alignment vertical="center"/>
    </xf>
    <xf numFmtId="0" fontId="21" fillId="0" borderId="1" xfId="0" applyFont="1" applyFill="1" applyBorder="1" applyAlignment="1" applyProtection="1">
      <alignment horizontal="center" vertical="center"/>
      <protection locked="0"/>
    </xf>
    <xf numFmtId="0" fontId="21" fillId="5" borderId="0" xfId="0" applyFont="1" applyFill="1" applyBorder="1" applyAlignment="1" applyProtection="1">
      <alignment horizontal="center" vertical="center"/>
    </xf>
    <xf numFmtId="0" fontId="22" fillId="0" borderId="0" xfId="0" quotePrefix="1" applyFont="1" applyFill="1" applyBorder="1" applyAlignment="1" applyProtection="1">
      <alignment horizontal="center" vertical="center"/>
    </xf>
    <xf numFmtId="164" fontId="19" fillId="2" borderId="0" xfId="9" quotePrefix="1" applyNumberFormat="1" applyFont="1" applyFill="1" applyBorder="1" applyAlignment="1" applyProtection="1">
      <alignment horizontal="center" vertical="center"/>
    </xf>
    <xf numFmtId="165" fontId="20" fillId="2" borderId="0" xfId="0" applyNumberFormat="1" applyFont="1" applyFill="1" applyBorder="1" applyAlignment="1" applyProtection="1">
      <alignment horizontal="center" vertical="center"/>
    </xf>
    <xf numFmtId="166" fontId="20" fillId="2" borderId="0" xfId="0" applyNumberFormat="1" applyFont="1" applyFill="1" applyBorder="1" applyAlignment="1" applyProtection="1">
      <alignment horizontal="center" vertical="center"/>
    </xf>
    <xf numFmtId="164" fontId="19" fillId="2" borderId="0" xfId="9" applyNumberFormat="1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center" vertical="center"/>
    </xf>
    <xf numFmtId="164" fontId="19" fillId="2" borderId="0" xfId="0" applyNumberFormat="1" applyFont="1" applyFill="1" applyBorder="1" applyAlignment="1" applyProtection="1">
      <alignment horizontal="center" vertical="center"/>
    </xf>
    <xf numFmtId="0" fontId="20" fillId="2" borderId="0" xfId="0" applyFont="1" applyFill="1" applyBorder="1" applyAlignment="1" applyProtection="1">
      <alignment vertical="center"/>
    </xf>
    <xf numFmtId="166" fontId="19" fillId="2" borderId="0" xfId="0" applyNumberFormat="1" applyFont="1" applyFill="1" applyBorder="1" applyAlignment="1" applyProtection="1">
      <alignment horizontal="center" vertical="center"/>
    </xf>
    <xf numFmtId="0" fontId="19" fillId="0" borderId="0" xfId="0" applyFont="1" applyFill="1" applyBorder="1" applyAlignment="1" applyProtection="1"/>
    <xf numFmtId="0" fontId="23" fillId="0" borderId="0" xfId="0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vertical="center"/>
    </xf>
    <xf numFmtId="167" fontId="19" fillId="0" borderId="0" xfId="10" applyNumberFormat="1" applyFont="1" applyBorder="1" applyAlignment="1" applyProtection="1">
      <alignment vertical="center"/>
    </xf>
    <xf numFmtId="0" fontId="19" fillId="0" borderId="0" xfId="0" applyFont="1" applyFill="1" applyBorder="1" applyAlignment="1" applyProtection="1">
      <alignment horizontal="right" vertical="center"/>
    </xf>
    <xf numFmtId="164" fontId="19" fillId="2" borderId="0" xfId="0" applyNumberFormat="1" applyFont="1" applyFill="1" applyBorder="1" applyAlignment="1" applyProtection="1">
      <alignment horizontal="center" vertical="center"/>
    </xf>
    <xf numFmtId="166" fontId="20" fillId="2" borderId="0" xfId="0" applyNumberFormat="1" applyFont="1" applyFill="1" applyBorder="1" applyAlignment="1" applyProtection="1">
      <alignment horizontal="center" vertical="center"/>
    </xf>
    <xf numFmtId="165" fontId="20" fillId="2" borderId="0" xfId="0" applyNumberFormat="1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 vertical="center" wrapText="1"/>
    </xf>
    <xf numFmtId="0" fontId="21" fillId="0" borderId="2" xfId="0" applyFont="1" applyFill="1" applyBorder="1" applyAlignment="1" applyProtection="1">
      <alignment horizontal="center" vertical="center"/>
      <protection locked="0"/>
    </xf>
    <xf numFmtId="0" fontId="21" fillId="0" borderId="3" xfId="0" applyFont="1" applyFill="1" applyBorder="1" applyAlignment="1" applyProtection="1">
      <alignment horizontal="center" vertical="center"/>
      <protection locked="0"/>
    </xf>
    <xf numFmtId="0" fontId="21" fillId="0" borderId="4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horizontal="center" vertical="center"/>
    </xf>
    <xf numFmtId="0" fontId="19" fillId="5" borderId="0" xfId="0" applyFont="1" applyFill="1" applyBorder="1" applyAlignment="1" applyProtection="1">
      <alignment horizontal="left" vertical="center"/>
    </xf>
    <xf numFmtId="0" fontId="8" fillId="3" borderId="0" xfId="0" applyFont="1" applyFill="1" applyBorder="1" applyAlignment="1" applyProtection="1">
      <alignment horizontal="center" vertical="center"/>
    </xf>
    <xf numFmtId="0" fontId="8" fillId="4" borderId="0" xfId="0" applyFont="1" applyFill="1" applyBorder="1" applyAlignment="1" applyProtection="1">
      <alignment horizontal="center" vertical="center"/>
    </xf>
  </cellXfs>
  <cellStyles count="12">
    <cellStyle name="Dezimal 2" xfId="2"/>
    <cellStyle name="Komma" xfId="10" builtinId="3"/>
    <cellStyle name="Komma 2" xfId="3"/>
    <cellStyle name="Link" xfId="11" builtinId="8"/>
    <cellStyle name="Prozent" xfId="9" builtinId="5"/>
    <cellStyle name="Standard" xfId="0" builtinId="0"/>
    <cellStyle name="Standard 2" xfId="4"/>
    <cellStyle name="Standard 3" xfId="5"/>
    <cellStyle name="Standard 4" xfId="6"/>
    <cellStyle name="Standard 4 2" xfId="7"/>
    <cellStyle name="Standard 4 3" xfId="1"/>
    <cellStyle name="Standard 5" xfId="8"/>
  </cellStyles>
  <dxfs count="13"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</dxfs>
  <tableStyles count="0" defaultTableStyle="TableStyleMedium2" defaultPivotStyle="PivotStyleLight16"/>
  <colors>
    <mruColors>
      <color rgb="FFB30931"/>
      <color rgb="FFDADAD9"/>
      <color rgb="FF1881A8"/>
      <color rgb="FFD7D7D7"/>
      <color rgb="FFFCD5B4"/>
      <color rgb="FFBEBEBE"/>
      <color rgb="FF92D050"/>
      <color rgb="FFCDCDCD"/>
      <color rgb="FF00FF00"/>
      <color rgb="FFDAEE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426376</xdr:colOff>
      <xdr:row>0</xdr:row>
      <xdr:rowOff>0</xdr:rowOff>
    </xdr:from>
    <xdr:to>
      <xdr:col>17</xdr:col>
      <xdr:colOff>0</xdr:colOff>
      <xdr:row>1</xdr:row>
      <xdr:rowOff>791925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xmlns="" id="{4FCCD4C9-66D4-4E2F-98E7-AFF3BFDA9D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8176" y="0"/>
          <a:ext cx="1811999" cy="108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wskvw.ch/fileadmin/pdf/pk/Notengewichtung_Pruefungssystematik_BM2H_BMV_ab201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tabColor theme="5" tint="-0.499984740745262"/>
  </sheetPr>
  <dimension ref="A1:U54"/>
  <sheetViews>
    <sheetView showGridLines="0" tabSelected="1" zoomScaleNormal="100" zoomScalePageLayoutView="75" workbookViewId="0">
      <selection activeCell="C7" sqref="C7"/>
    </sheetView>
  </sheetViews>
  <sheetFormatPr baseColWidth="10" defaultColWidth="20" defaultRowHeight="14.25" x14ac:dyDescent="0.25"/>
  <cols>
    <col min="1" max="1" width="54.140625" style="5" customWidth="1"/>
    <col min="2" max="2" width="1.85546875" style="3" customWidth="1"/>
    <col min="3" max="3" width="9.7109375" style="2" customWidth="1"/>
    <col min="4" max="4" width="1.7109375" style="2" customWidth="1"/>
    <col min="5" max="5" width="9.7109375" style="2" customWidth="1"/>
    <col min="6" max="6" width="1.7109375" style="3" customWidth="1"/>
    <col min="7" max="7" width="9.7109375" style="2" customWidth="1"/>
    <col min="8" max="8" width="1.7109375" style="2" customWidth="1"/>
    <col min="9" max="9" width="9.7109375" style="3" customWidth="1"/>
    <col min="10" max="10" width="1.7109375" style="2" customWidth="1"/>
    <col min="11" max="11" width="8.7109375" style="2" customWidth="1"/>
    <col min="12" max="12" width="1.7109375" style="2" customWidth="1"/>
    <col min="13" max="13" width="8.7109375" style="3" customWidth="1"/>
    <col min="14" max="14" width="1.7109375" style="3" customWidth="1"/>
    <col min="15" max="15" width="8.7109375" style="2" customWidth="1"/>
    <col min="16" max="16" width="0.85546875" style="2" customWidth="1"/>
    <col min="17" max="17" width="3.140625" style="3" customWidth="1"/>
    <col min="18" max="18" width="6.28515625" style="6" hidden="1" customWidth="1"/>
    <col min="19" max="19" width="7.42578125" style="1" hidden="1" customWidth="1"/>
    <col min="20" max="20" width="6.85546875" style="1" hidden="1" customWidth="1"/>
    <col min="21" max="16384" width="20" style="2"/>
  </cols>
  <sheetData>
    <row r="1" spans="1:21" ht="23.25" x14ac:dyDescent="0.25">
      <c r="A1" s="10" t="s">
        <v>33</v>
      </c>
      <c r="B1" s="11"/>
      <c r="C1" s="11"/>
      <c r="D1" s="11"/>
      <c r="E1" s="11"/>
      <c r="F1" s="11"/>
      <c r="G1" s="11"/>
      <c r="H1" s="11"/>
      <c r="I1" s="11"/>
      <c r="J1" s="3"/>
      <c r="K1" s="59" t="s">
        <v>17</v>
      </c>
      <c r="L1" s="59"/>
      <c r="M1" s="59"/>
      <c r="N1" s="59"/>
      <c r="O1" s="59"/>
      <c r="P1" s="59"/>
      <c r="Q1" s="59"/>
      <c r="R1" s="9"/>
      <c r="S1" s="4"/>
    </row>
    <row r="2" spans="1:21" ht="67.5" customHeight="1" x14ac:dyDescent="0.25">
      <c r="A2" s="7"/>
      <c r="C2" s="3"/>
      <c r="D2" s="3"/>
      <c r="E2" s="3"/>
      <c r="G2" s="3"/>
      <c r="H2" s="3"/>
      <c r="J2" s="3"/>
      <c r="K2" s="3"/>
      <c r="L2" s="3"/>
      <c r="O2" s="3"/>
      <c r="P2" s="3"/>
    </row>
    <row r="3" spans="1:21" ht="6" customHeight="1" x14ac:dyDescent="0.25">
      <c r="A3" s="7"/>
      <c r="C3" s="3"/>
      <c r="D3" s="3"/>
      <c r="E3" s="3"/>
      <c r="G3" s="3"/>
      <c r="H3" s="3"/>
      <c r="J3" s="3"/>
      <c r="K3" s="3"/>
      <c r="L3" s="3"/>
      <c r="O3" s="3"/>
      <c r="P3" s="3"/>
    </row>
    <row r="4" spans="1:21" s="8" customFormat="1" ht="25.15" customHeight="1" x14ac:dyDescent="0.25">
      <c r="A4" s="12"/>
      <c r="B4" s="12"/>
      <c r="C4" s="18" t="s">
        <v>25</v>
      </c>
      <c r="D4" s="13"/>
      <c r="E4" s="18" t="s">
        <v>26</v>
      </c>
      <c r="F4" s="12"/>
      <c r="G4" s="62" t="s">
        <v>4</v>
      </c>
      <c r="H4" s="62"/>
      <c r="I4" s="62"/>
      <c r="J4" s="12"/>
      <c r="K4" s="62" t="s">
        <v>18</v>
      </c>
      <c r="L4" s="62"/>
      <c r="M4" s="62"/>
      <c r="N4" s="12"/>
      <c r="O4" s="18" t="s">
        <v>10</v>
      </c>
      <c r="P4" s="14"/>
      <c r="Q4" s="19" t="s">
        <v>11</v>
      </c>
      <c r="R4" s="61" t="s">
        <v>12</v>
      </c>
      <c r="S4" s="61"/>
      <c r="T4" s="61"/>
    </row>
    <row r="5" spans="1:21" s="5" customFormat="1" ht="16.5" customHeight="1" x14ac:dyDescent="0.25">
      <c r="A5" s="21"/>
      <c r="B5" s="21"/>
      <c r="C5" s="22"/>
      <c r="D5" s="23"/>
      <c r="E5" s="22"/>
      <c r="F5" s="23"/>
      <c r="G5" s="22" t="s">
        <v>5</v>
      </c>
      <c r="H5" s="23"/>
      <c r="I5" s="22" t="s">
        <v>6</v>
      </c>
      <c r="J5" s="23"/>
      <c r="K5" s="22" t="s">
        <v>7</v>
      </c>
      <c r="L5" s="23"/>
      <c r="M5" s="22" t="s">
        <v>8</v>
      </c>
      <c r="N5" s="23"/>
      <c r="O5" s="22"/>
      <c r="P5" s="24"/>
      <c r="Q5" s="23"/>
      <c r="R5" s="25"/>
      <c r="S5" s="26" t="s">
        <v>13</v>
      </c>
      <c r="T5" s="26" t="s">
        <v>14</v>
      </c>
      <c r="U5" s="27"/>
    </row>
    <row r="6" spans="1:21" ht="4.9000000000000004" customHeight="1" thickBot="1" x14ac:dyDescent="0.3">
      <c r="A6" s="23"/>
      <c r="B6" s="28"/>
      <c r="C6" s="29"/>
      <c r="D6" s="28"/>
      <c r="E6" s="29"/>
      <c r="F6" s="30"/>
      <c r="G6" s="29"/>
      <c r="H6" s="29"/>
      <c r="I6" s="29"/>
      <c r="J6" s="24"/>
      <c r="K6" s="29"/>
      <c r="L6" s="29"/>
      <c r="M6" s="29"/>
      <c r="N6" s="30"/>
      <c r="O6" s="29"/>
      <c r="P6" s="24"/>
      <c r="Q6" s="30"/>
      <c r="R6" s="25"/>
      <c r="S6" s="32"/>
      <c r="T6" s="32"/>
      <c r="U6" s="33"/>
    </row>
    <row r="7" spans="1:21" ht="16.5" customHeight="1" thickTop="1" thickBot="1" x14ac:dyDescent="0.3">
      <c r="A7" s="34" t="s">
        <v>0</v>
      </c>
      <c r="B7" s="28"/>
      <c r="C7" s="35"/>
      <c r="D7" s="28"/>
      <c r="E7" s="35"/>
      <c r="F7" s="30"/>
      <c r="G7" s="35"/>
      <c r="H7" s="29"/>
      <c r="I7" s="35"/>
      <c r="J7" s="24"/>
      <c r="K7" s="36" t="str">
        <f>IF(COUNT(C7:F7)&gt;0,ROUND(2*AVERAGE(C7:F7),0)/2,"--")</f>
        <v>--</v>
      </c>
      <c r="L7" s="29"/>
      <c r="M7" s="36" t="str">
        <f>IF(COUNT($G7:$I7)=2,ROUND(2*AVERAGE($G7:$I7),0)/2,"--")</f>
        <v>--</v>
      </c>
      <c r="N7" s="30"/>
      <c r="O7" s="20" t="str">
        <f>IF(COUNT(K7:M7)=2,ROUND(2*AVERAGE(K7:M7),0)/2,"--")</f>
        <v>--</v>
      </c>
      <c r="P7" s="24"/>
      <c r="Q7" s="37" t="s">
        <v>24</v>
      </c>
      <c r="R7" s="38"/>
      <c r="S7" s="39" t="str">
        <f>IF(ISNUMBER(O7),IF(O7-4&lt;0,O7-4,0),"")</f>
        <v/>
      </c>
      <c r="T7" s="40">
        <f>IF(O7&lt;4,1,0)</f>
        <v>0</v>
      </c>
      <c r="U7" s="33"/>
    </row>
    <row r="8" spans="1:21" ht="4.9000000000000004" customHeight="1" thickTop="1" thickBot="1" x14ac:dyDescent="0.3">
      <c r="A8" s="23"/>
      <c r="B8" s="28"/>
      <c r="C8" s="29"/>
      <c r="D8" s="28"/>
      <c r="E8" s="29"/>
      <c r="F8" s="30"/>
      <c r="G8" s="29"/>
      <c r="H8" s="29"/>
      <c r="I8" s="29"/>
      <c r="J8" s="24"/>
      <c r="K8" s="29"/>
      <c r="L8" s="29"/>
      <c r="M8" s="29"/>
      <c r="N8" s="30"/>
      <c r="O8" s="15"/>
      <c r="P8" s="24"/>
      <c r="Q8" s="30"/>
      <c r="R8" s="41"/>
      <c r="S8" s="39"/>
      <c r="T8" s="40"/>
      <c r="U8" s="33"/>
    </row>
    <row r="9" spans="1:21" ht="16.5" customHeight="1" thickTop="1" thickBot="1" x14ac:dyDescent="0.3">
      <c r="A9" s="34" t="s">
        <v>1</v>
      </c>
      <c r="B9" s="28"/>
      <c r="C9" s="35"/>
      <c r="D9" s="28"/>
      <c r="E9" s="35"/>
      <c r="F9" s="30"/>
      <c r="G9" s="35"/>
      <c r="H9" s="29"/>
      <c r="I9" s="35"/>
      <c r="J9" s="24"/>
      <c r="K9" s="36" t="str">
        <f>IF(COUNT(C9:F9)&gt;0,ROUND(2*AVERAGE(C9:F9),0)/2,"--")</f>
        <v>--</v>
      </c>
      <c r="L9" s="29"/>
      <c r="M9" s="36" t="str">
        <f>IF(COUNT($G9:$I9)=2,ROUND(2*AVERAGE($G9:$I9),0)/2,"--")</f>
        <v>--</v>
      </c>
      <c r="N9" s="30"/>
      <c r="O9" s="20" t="str">
        <f>IF(COUNT(K9:M9)=2,ROUND(2*AVERAGE(K9:M9),0)/2,"--")</f>
        <v>--</v>
      </c>
      <c r="P9" s="24"/>
      <c r="Q9" s="37" t="s">
        <v>24</v>
      </c>
      <c r="R9" s="38"/>
      <c r="S9" s="39" t="str">
        <f>IF(ISNUMBER(O9),IF(O9-4&lt;0,O9-4,0),"")</f>
        <v/>
      </c>
      <c r="T9" s="40">
        <f>IF(O9&lt;4,1,0)</f>
        <v>0</v>
      </c>
      <c r="U9" s="33"/>
    </row>
    <row r="10" spans="1:21" ht="4.9000000000000004" customHeight="1" thickTop="1" thickBot="1" x14ac:dyDescent="0.3">
      <c r="A10" s="23"/>
      <c r="B10" s="28"/>
      <c r="C10" s="29"/>
      <c r="D10" s="28"/>
      <c r="E10" s="29"/>
      <c r="F10" s="30"/>
      <c r="G10" s="29"/>
      <c r="H10" s="29"/>
      <c r="I10" s="29"/>
      <c r="J10" s="24"/>
      <c r="K10" s="29"/>
      <c r="L10" s="29"/>
      <c r="M10" s="29"/>
      <c r="N10" s="30"/>
      <c r="O10" s="15"/>
      <c r="P10" s="24"/>
      <c r="Q10" s="30"/>
      <c r="R10" s="41"/>
      <c r="S10" s="39"/>
      <c r="T10" s="40"/>
      <c r="U10" s="33"/>
    </row>
    <row r="11" spans="1:21" ht="16.5" customHeight="1" thickTop="1" thickBot="1" x14ac:dyDescent="0.3">
      <c r="A11" s="34" t="s">
        <v>2</v>
      </c>
      <c r="B11" s="28"/>
      <c r="C11" s="35"/>
      <c r="D11" s="28"/>
      <c r="E11" s="35"/>
      <c r="F11" s="30"/>
      <c r="G11" s="35"/>
      <c r="H11" s="29"/>
      <c r="I11" s="35"/>
      <c r="J11" s="24"/>
      <c r="K11" s="36" t="str">
        <f>IF(COUNT(C11:F11)&gt;0,ROUND(2*AVERAGE(C11:F11),0)/2,"--")</f>
        <v>--</v>
      </c>
      <c r="L11" s="29"/>
      <c r="M11" s="36" t="str">
        <f>IF(COUNT($G11:$I11)=2,ROUND(2*AVERAGE($G11:$I11),0)/2,"--")</f>
        <v>--</v>
      </c>
      <c r="N11" s="30"/>
      <c r="O11" s="20" t="str">
        <f>IF(COUNT(K11:M11)=2,ROUND(2*AVERAGE(K11:M11),0)/2,"--")</f>
        <v>--</v>
      </c>
      <c r="P11" s="24"/>
      <c r="Q11" s="37" t="s">
        <v>24</v>
      </c>
      <c r="R11" s="38"/>
      <c r="S11" s="39" t="str">
        <f>IF(ISNUMBER(O11),IF(O11-4&lt;0,O11-4,0),"")</f>
        <v/>
      </c>
      <c r="T11" s="40">
        <f>IF(O11&lt;4,1,0)</f>
        <v>0</v>
      </c>
      <c r="U11" s="33"/>
    </row>
    <row r="12" spans="1:21" ht="4.9000000000000004" customHeight="1" thickTop="1" thickBot="1" x14ac:dyDescent="0.3">
      <c r="A12" s="23"/>
      <c r="B12" s="28"/>
      <c r="C12" s="29"/>
      <c r="D12" s="28"/>
      <c r="E12" s="29"/>
      <c r="F12" s="30"/>
      <c r="G12" s="29"/>
      <c r="H12" s="29"/>
      <c r="I12" s="29"/>
      <c r="J12" s="24"/>
      <c r="K12" s="29"/>
      <c r="L12" s="29"/>
      <c r="M12" s="29"/>
      <c r="N12" s="30"/>
      <c r="O12" s="15"/>
      <c r="P12" s="24"/>
      <c r="Q12" s="30"/>
      <c r="R12" s="41"/>
      <c r="S12" s="39"/>
      <c r="T12" s="40"/>
      <c r="U12" s="33"/>
    </row>
    <row r="13" spans="1:21" s="3" customFormat="1" ht="16.5" customHeight="1" thickTop="1" thickBot="1" x14ac:dyDescent="0.3">
      <c r="A13" s="34" t="s">
        <v>21</v>
      </c>
      <c r="B13" s="28"/>
      <c r="C13" s="35"/>
      <c r="D13" s="28"/>
      <c r="E13" s="35"/>
      <c r="F13" s="30"/>
      <c r="G13" s="55"/>
      <c r="H13" s="56"/>
      <c r="I13" s="57"/>
      <c r="J13" s="24"/>
      <c r="K13" s="36" t="str">
        <f>IF(COUNT(C13:F13)&gt;0,ROUND(2*AVERAGE(C13:F13),0)/2,"--")</f>
        <v>--</v>
      </c>
      <c r="L13" s="29"/>
      <c r="M13" s="36" t="str">
        <f>IF(ISNUMBER(G13),G13,"--")</f>
        <v>--</v>
      </c>
      <c r="N13" s="30"/>
      <c r="O13" s="20" t="str">
        <f>IF(COUNT(K13,M13)=2,ROUND(2*AVERAGE(K13,M13),0)/2,"--")</f>
        <v>--</v>
      </c>
      <c r="P13" s="24"/>
      <c r="Q13" s="37" t="s">
        <v>24</v>
      </c>
      <c r="R13" s="38"/>
      <c r="S13" s="39" t="str">
        <f>IF(ISNUMBER(O13),IF(O13-4&lt;0,O13-4,0),"")</f>
        <v/>
      </c>
      <c r="T13" s="40">
        <f>IF(O13&lt;4,1,0)</f>
        <v>0</v>
      </c>
      <c r="U13" s="24"/>
    </row>
    <row r="14" spans="1:21" ht="4.9000000000000004" customHeight="1" thickTop="1" thickBot="1" x14ac:dyDescent="0.3">
      <c r="A14" s="23"/>
      <c r="B14" s="28"/>
      <c r="C14" s="29"/>
      <c r="D14" s="28"/>
      <c r="E14" s="29"/>
      <c r="F14" s="30"/>
      <c r="G14" s="29"/>
      <c r="H14" s="29"/>
      <c r="I14" s="29"/>
      <c r="J14" s="24"/>
      <c r="K14" s="29"/>
      <c r="L14" s="29"/>
      <c r="M14" s="29"/>
      <c r="N14" s="30"/>
      <c r="O14" s="15"/>
      <c r="P14" s="24"/>
      <c r="Q14" s="37"/>
      <c r="R14" s="41"/>
      <c r="S14" s="39"/>
      <c r="T14" s="40"/>
      <c r="U14" s="33"/>
    </row>
    <row r="15" spans="1:21" s="3" customFormat="1" ht="16.5" thickTop="1" thickBot="1" x14ac:dyDescent="0.3">
      <c r="A15" s="34" t="s">
        <v>22</v>
      </c>
      <c r="B15" s="28"/>
      <c r="C15" s="35"/>
      <c r="D15" s="28"/>
      <c r="E15" s="35"/>
      <c r="F15" s="30"/>
      <c r="G15" s="55"/>
      <c r="H15" s="56"/>
      <c r="I15" s="57"/>
      <c r="J15" s="24"/>
      <c r="K15" s="36" t="str">
        <f>IF(COUNT(C15:F15)&gt;0,ROUND(2*AVERAGE(C15:F15),0)/2,"--")</f>
        <v>--</v>
      </c>
      <c r="L15" s="29"/>
      <c r="M15" s="36" t="str">
        <f>IF(ISNUMBER(G15),G15,"--")</f>
        <v>--</v>
      </c>
      <c r="N15" s="30"/>
      <c r="O15" s="20" t="str">
        <f>IF(COUNT(K15,M15)=2,ROUND(2*AVERAGE(K15,M15),0)/2,"--")</f>
        <v>--</v>
      </c>
      <c r="P15" s="24"/>
      <c r="Q15" s="37" t="s">
        <v>24</v>
      </c>
      <c r="R15" s="41"/>
      <c r="S15" s="39" t="str">
        <f>IF(ISNUMBER(O15),IF(O15-4&lt;0,O15-4,0),"")</f>
        <v/>
      </c>
      <c r="T15" s="40">
        <f>IF(O15&lt;4,1,0)</f>
        <v>0</v>
      </c>
      <c r="U15" s="24"/>
    </row>
    <row r="16" spans="1:21" ht="4.9000000000000004" customHeight="1" thickTop="1" thickBot="1" x14ac:dyDescent="0.3">
      <c r="A16" s="23"/>
      <c r="B16" s="28"/>
      <c r="C16" s="29"/>
      <c r="D16" s="28"/>
      <c r="E16" s="29"/>
      <c r="F16" s="30"/>
      <c r="G16" s="29"/>
      <c r="H16" s="29"/>
      <c r="I16" s="29"/>
      <c r="J16" s="24"/>
      <c r="K16" s="29"/>
      <c r="L16" s="29"/>
      <c r="M16" s="29"/>
      <c r="N16" s="30"/>
      <c r="O16" s="15"/>
      <c r="P16" s="24"/>
      <c r="Q16" s="30"/>
      <c r="R16" s="41"/>
      <c r="S16" s="39"/>
      <c r="T16" s="40"/>
      <c r="U16" s="33"/>
    </row>
    <row r="17" spans="1:21" ht="16.5" customHeight="1" thickTop="1" thickBot="1" x14ac:dyDescent="0.3">
      <c r="A17" s="60" t="s">
        <v>23</v>
      </c>
      <c r="B17" s="42">
        <v>1</v>
      </c>
      <c r="C17" s="35"/>
      <c r="D17" s="42">
        <v>2</v>
      </c>
      <c r="E17" s="35"/>
      <c r="F17" s="24"/>
      <c r="G17" s="29"/>
      <c r="H17" s="28"/>
      <c r="I17" s="29"/>
      <c r="J17" s="24"/>
      <c r="K17" s="36" t="str">
        <f>IF(COUNT(C17:C19,E17:E19)&gt;0,ROUND(2*AVERAGE(C17:C19,E17:E19),0)/2,"--")</f>
        <v>--</v>
      </c>
      <c r="L17" s="28"/>
      <c r="M17" s="29"/>
      <c r="N17" s="28"/>
      <c r="O17" s="15"/>
      <c r="P17" s="24"/>
      <c r="Q17" s="30"/>
      <c r="R17" s="41"/>
      <c r="S17" s="39"/>
      <c r="T17" s="40"/>
      <c r="U17" s="33"/>
    </row>
    <row r="18" spans="1:21" ht="4.9000000000000004" customHeight="1" thickTop="1" thickBot="1" x14ac:dyDescent="0.3">
      <c r="A18" s="60"/>
      <c r="B18" s="28"/>
      <c r="C18" s="29"/>
      <c r="D18" s="30"/>
      <c r="E18" s="29"/>
      <c r="F18" s="24"/>
      <c r="G18" s="29"/>
      <c r="H18" s="29"/>
      <c r="I18" s="29"/>
      <c r="J18" s="24"/>
      <c r="K18" s="29"/>
      <c r="L18" s="29"/>
      <c r="M18" s="29"/>
      <c r="N18" s="30"/>
      <c r="O18" s="15"/>
      <c r="P18" s="24"/>
      <c r="Q18" s="30"/>
      <c r="R18" s="41"/>
      <c r="S18" s="39"/>
      <c r="T18" s="40"/>
      <c r="U18" s="33"/>
    </row>
    <row r="19" spans="1:21" ht="16.5" customHeight="1" thickTop="1" thickBot="1" x14ac:dyDescent="0.3">
      <c r="A19" s="60"/>
      <c r="B19" s="28"/>
      <c r="C19" s="29"/>
      <c r="D19" s="42">
        <v>3</v>
      </c>
      <c r="E19" s="35"/>
      <c r="F19" s="24"/>
      <c r="G19" s="29"/>
      <c r="H19" s="28"/>
      <c r="I19" s="29"/>
      <c r="J19" s="24"/>
      <c r="K19" s="29"/>
      <c r="L19" s="28"/>
      <c r="M19" s="29"/>
      <c r="N19" s="28"/>
      <c r="O19" s="15"/>
      <c r="P19" s="24"/>
      <c r="Q19" s="37"/>
      <c r="R19" s="41"/>
      <c r="S19" s="39"/>
      <c r="T19" s="40"/>
      <c r="U19" s="33"/>
    </row>
    <row r="20" spans="1:21" ht="4.9000000000000004" customHeight="1" thickTop="1" thickBot="1" x14ac:dyDescent="0.3">
      <c r="A20" s="23"/>
      <c r="B20" s="28"/>
      <c r="C20" s="29"/>
      <c r="D20" s="30"/>
      <c r="E20" s="29"/>
      <c r="F20" s="24"/>
      <c r="G20" s="29"/>
      <c r="H20" s="29"/>
      <c r="I20" s="29"/>
      <c r="J20" s="24"/>
      <c r="K20" s="29"/>
      <c r="L20" s="29"/>
      <c r="M20" s="29"/>
      <c r="N20" s="30"/>
      <c r="O20" s="15"/>
      <c r="P20" s="24"/>
      <c r="Q20" s="30"/>
      <c r="R20" s="41"/>
      <c r="S20" s="39"/>
      <c r="T20" s="40"/>
      <c r="U20" s="33"/>
    </row>
    <row r="21" spans="1:21" ht="16.5" customHeight="1" thickTop="1" thickBot="1" x14ac:dyDescent="0.3">
      <c r="A21" s="34" t="s">
        <v>9</v>
      </c>
      <c r="B21" s="28"/>
      <c r="C21" s="29"/>
      <c r="D21" s="28"/>
      <c r="E21" s="35"/>
      <c r="F21" s="24"/>
      <c r="G21" s="24"/>
      <c r="H21" s="29"/>
      <c r="I21" s="29"/>
      <c r="J21" s="24"/>
      <c r="K21" s="29"/>
      <c r="L21" s="28"/>
      <c r="M21" s="36" t="str">
        <f>IF(ISNUMBER(E21),E21,"--")</f>
        <v>--</v>
      </c>
      <c r="N21" s="28"/>
      <c r="O21" s="20" t="str">
        <f>IF(COUNT(M21,K17)=2,ROUND(2*AVERAGE(M21,K17),0)/2,"--")</f>
        <v>--</v>
      </c>
      <c r="P21" s="24"/>
      <c r="Q21" s="37" t="s">
        <v>24</v>
      </c>
      <c r="R21" s="51"/>
      <c r="S21" s="53" t="str">
        <f t="shared" ref="S21" si="0">IF(ISNUMBER(O21),IF(O21-4&lt;0,O21-4,0),"")</f>
        <v/>
      </c>
      <c r="T21" s="52">
        <f>IF(O21&lt;4,1,0)</f>
        <v>0</v>
      </c>
      <c r="U21" s="33"/>
    </row>
    <row r="22" spans="1:21" ht="5.0999999999999996" customHeight="1" thickTop="1" thickBot="1" x14ac:dyDescent="0.3">
      <c r="A22" s="23"/>
      <c r="B22" s="28"/>
      <c r="C22" s="29"/>
      <c r="D22" s="28"/>
      <c r="E22" s="29"/>
      <c r="F22" s="30"/>
      <c r="G22" s="29"/>
      <c r="H22" s="29"/>
      <c r="I22" s="29"/>
      <c r="J22" s="24"/>
      <c r="K22" s="29"/>
      <c r="L22" s="29"/>
      <c r="M22" s="29"/>
      <c r="N22" s="30"/>
      <c r="O22" s="15"/>
      <c r="P22" s="24"/>
      <c r="Q22" s="30"/>
      <c r="R22" s="51"/>
      <c r="S22" s="53"/>
      <c r="T22" s="52"/>
      <c r="U22" s="33"/>
    </row>
    <row r="23" spans="1:21" s="3" customFormat="1" ht="16.5" customHeight="1" thickTop="1" thickBot="1" x14ac:dyDescent="0.3">
      <c r="A23" s="34" t="s">
        <v>19</v>
      </c>
      <c r="B23" s="28"/>
      <c r="C23" s="35"/>
      <c r="D23" s="28"/>
      <c r="E23" s="35"/>
      <c r="F23" s="30"/>
      <c r="G23" s="29"/>
      <c r="H23" s="29"/>
      <c r="I23" s="29"/>
      <c r="J23" s="24"/>
      <c r="K23" s="36" t="str">
        <f>IF(COUNT(C23:F23)&gt;0,ROUND(2*AVERAGE(C23:F23),0)/2,"--")</f>
        <v>--</v>
      </c>
      <c r="L23" s="29"/>
      <c r="M23" s="29"/>
      <c r="N23" s="30"/>
      <c r="O23" s="20" t="str">
        <f>IF(ISBLANK(K23),"--",K23)</f>
        <v>--</v>
      </c>
      <c r="P23" s="24"/>
      <c r="Q23" s="37" t="s">
        <v>24</v>
      </c>
      <c r="R23" s="43"/>
      <c r="S23" s="39" t="str">
        <f>IF(ISNUMBER(O23),IF(O23-4&lt;0,O23-4,0),"")</f>
        <v/>
      </c>
      <c r="T23" s="40">
        <f>IF(O23&lt;4,1,0)</f>
        <v>0</v>
      </c>
      <c r="U23" s="24"/>
    </row>
    <row r="24" spans="1:21" ht="5.0999999999999996" customHeight="1" thickTop="1" thickBot="1" x14ac:dyDescent="0.3">
      <c r="A24" s="23"/>
      <c r="B24" s="28"/>
      <c r="C24" s="29"/>
      <c r="D24" s="28"/>
      <c r="E24" s="29"/>
      <c r="F24" s="30"/>
      <c r="G24" s="29"/>
      <c r="H24" s="29"/>
      <c r="I24" s="29"/>
      <c r="J24" s="24"/>
      <c r="K24" s="29"/>
      <c r="L24" s="29"/>
      <c r="M24" s="29"/>
      <c r="N24" s="30"/>
      <c r="O24" s="15"/>
      <c r="P24" s="24"/>
      <c r="Q24" s="30"/>
      <c r="R24" s="43"/>
      <c r="S24" s="32"/>
      <c r="T24" s="32"/>
      <c r="U24" s="33"/>
    </row>
    <row r="25" spans="1:21" s="3" customFormat="1" ht="16.5" customHeight="1" thickTop="1" thickBot="1" x14ac:dyDescent="0.3">
      <c r="A25" s="34" t="s">
        <v>3</v>
      </c>
      <c r="B25" s="28"/>
      <c r="C25" s="35"/>
      <c r="D25" s="28"/>
      <c r="E25" s="35"/>
      <c r="F25" s="30"/>
      <c r="G25" s="55"/>
      <c r="H25" s="56"/>
      <c r="I25" s="57"/>
      <c r="J25" s="24"/>
      <c r="K25" s="36" t="str">
        <f>IF(COUNT(C25:F25)&gt;0,ROUND(2*AVERAGE(C25:F25),0)/2,"--")</f>
        <v>--</v>
      </c>
      <c r="L25" s="29"/>
      <c r="M25" s="36" t="str">
        <f>IF(ISNUMBER(G25),G25,"--")</f>
        <v>--</v>
      </c>
      <c r="N25" s="30"/>
      <c r="O25" s="20" t="str">
        <f>IF(COUNT(K25:M25)=2,ROUND(2*AVERAGE(K25:M25),0)/2,"--")</f>
        <v>--</v>
      </c>
      <c r="P25" s="24"/>
      <c r="Q25" s="37" t="s">
        <v>24</v>
      </c>
      <c r="R25" s="43"/>
      <c r="S25" s="39" t="str">
        <f>IF(ISNUMBER(O25),IF(O25-4&lt;0,O25-4,0),"")</f>
        <v/>
      </c>
      <c r="T25" s="40">
        <f>IF(O25&lt;4,1,0)</f>
        <v>0</v>
      </c>
      <c r="U25" s="24"/>
    </row>
    <row r="26" spans="1:21" ht="4.9000000000000004" customHeight="1" thickTop="1" thickBot="1" x14ac:dyDescent="0.3">
      <c r="A26" s="23"/>
      <c r="B26" s="28"/>
      <c r="C26" s="29"/>
      <c r="D26" s="28"/>
      <c r="E26" s="29"/>
      <c r="F26" s="30"/>
      <c r="G26" s="29"/>
      <c r="H26" s="29"/>
      <c r="I26" s="29"/>
      <c r="J26" s="24"/>
      <c r="K26" s="29"/>
      <c r="L26" s="29"/>
      <c r="M26" s="29"/>
      <c r="N26" s="30"/>
      <c r="O26" s="15"/>
      <c r="P26" s="24"/>
      <c r="Q26" s="30"/>
      <c r="R26" s="43"/>
      <c r="S26" s="32"/>
      <c r="T26" s="32"/>
      <c r="U26" s="33"/>
    </row>
    <row r="27" spans="1:21" s="3" customFormat="1" ht="16.5" customHeight="1" thickTop="1" thickBot="1" x14ac:dyDescent="0.3">
      <c r="A27" s="34" t="s">
        <v>20</v>
      </c>
      <c r="B27" s="28"/>
      <c r="C27" s="35"/>
      <c r="D27" s="28"/>
      <c r="E27" s="35"/>
      <c r="F27" s="30"/>
      <c r="G27" s="29"/>
      <c r="H27" s="29"/>
      <c r="I27" s="29"/>
      <c r="J27" s="24"/>
      <c r="K27" s="36" t="str">
        <f>IF(COUNT(C27:F27)&gt;0,ROUND(2*AVERAGE(C27:F27),0)/2,"--")</f>
        <v>--</v>
      </c>
      <c r="L27" s="29"/>
      <c r="M27" s="29"/>
      <c r="N27" s="30"/>
      <c r="O27" s="20" t="str">
        <f>IF(ISBLANK(K27),"--",K27)</f>
        <v>--</v>
      </c>
      <c r="P27" s="24"/>
      <c r="Q27" s="37" t="s">
        <v>24</v>
      </c>
      <c r="R27" s="51"/>
      <c r="S27" s="53" t="str">
        <f t="shared" ref="S27" si="1">IF(ISNUMBER(O27),IF(O27-4&lt;0,O27-4,0),"")</f>
        <v/>
      </c>
      <c r="T27" s="52">
        <f>IF(O27&lt;4,1,0)</f>
        <v>0</v>
      </c>
      <c r="U27" s="24"/>
    </row>
    <row r="28" spans="1:21" ht="4.9000000000000004" customHeight="1" thickTop="1" x14ac:dyDescent="0.25">
      <c r="A28" s="23"/>
      <c r="B28" s="28"/>
      <c r="C28" s="29"/>
      <c r="D28" s="28"/>
      <c r="E28" s="29"/>
      <c r="F28" s="30"/>
      <c r="G28" s="29"/>
      <c r="H28" s="29"/>
      <c r="I28" s="29"/>
      <c r="J28" s="24"/>
      <c r="K28" s="29"/>
      <c r="L28" s="29"/>
      <c r="M28" s="29"/>
      <c r="N28" s="30"/>
      <c r="O28" s="15"/>
      <c r="P28" s="24"/>
      <c r="Q28" s="30"/>
      <c r="R28" s="51"/>
      <c r="S28" s="53"/>
      <c r="T28" s="52"/>
      <c r="U28" s="33"/>
    </row>
    <row r="29" spans="1:21" ht="16.5" customHeight="1" x14ac:dyDescent="0.25">
      <c r="A29" s="23"/>
      <c r="B29" s="28"/>
      <c r="C29" s="29"/>
      <c r="D29" s="28"/>
      <c r="E29" s="29"/>
      <c r="F29" s="30"/>
      <c r="G29" s="58" t="s">
        <v>27</v>
      </c>
      <c r="H29" s="58"/>
      <c r="I29" s="58"/>
      <c r="J29" s="23"/>
      <c r="K29" s="22"/>
      <c r="L29" s="22"/>
      <c r="M29" s="50" t="s">
        <v>31</v>
      </c>
      <c r="N29" s="30"/>
      <c r="O29" s="15"/>
      <c r="P29" s="24"/>
      <c r="Q29" s="30"/>
      <c r="R29" s="25"/>
      <c r="S29" s="32"/>
      <c r="T29" s="32"/>
      <c r="U29" s="33"/>
    </row>
    <row r="30" spans="1:21" ht="5.0999999999999996" customHeight="1" thickBot="1" x14ac:dyDescent="0.3">
      <c r="A30" s="23"/>
      <c r="B30" s="28"/>
      <c r="C30" s="29"/>
      <c r="D30" s="28"/>
      <c r="E30" s="29"/>
      <c r="F30" s="30"/>
      <c r="G30" s="50"/>
      <c r="H30" s="50"/>
      <c r="I30" s="50"/>
      <c r="J30" s="23"/>
      <c r="K30" s="22"/>
      <c r="L30" s="22"/>
      <c r="M30" s="50"/>
      <c r="N30" s="30"/>
      <c r="O30" s="15"/>
      <c r="P30" s="24"/>
      <c r="Q30" s="30"/>
      <c r="R30" s="25"/>
      <c r="S30" s="32"/>
      <c r="T30" s="32"/>
      <c r="U30" s="33"/>
    </row>
    <row r="31" spans="1:21" s="3" customFormat="1" ht="16.5" customHeight="1" thickTop="1" thickBot="1" x14ac:dyDescent="0.3">
      <c r="A31" s="23"/>
      <c r="B31" s="28"/>
      <c r="C31" s="29"/>
      <c r="D31" s="28"/>
      <c r="E31" s="29"/>
      <c r="F31" s="30"/>
      <c r="G31" s="58" t="s">
        <v>28</v>
      </c>
      <c r="H31" s="58"/>
      <c r="I31" s="58"/>
      <c r="J31" s="23"/>
      <c r="K31" s="23"/>
      <c r="L31" s="23"/>
      <c r="M31" s="50" t="s">
        <v>15</v>
      </c>
      <c r="N31" s="30"/>
      <c r="O31" s="20" t="str">
        <f>IF(COUNT(O7:O28)=9,ROUND(AVERAGE(O7:O28),1),"--")</f>
        <v>--</v>
      </c>
      <c r="P31" s="24"/>
      <c r="Q31" s="30"/>
      <c r="R31" s="25"/>
      <c r="S31" s="32" t="b">
        <f>O31&gt;=4</f>
        <v>1</v>
      </c>
      <c r="T31" s="44"/>
      <c r="U31" s="24"/>
    </row>
    <row r="32" spans="1:21" ht="4.9000000000000004" customHeight="1" thickTop="1" thickBot="1" x14ac:dyDescent="0.3">
      <c r="A32" s="23"/>
      <c r="B32" s="28"/>
      <c r="C32" s="29"/>
      <c r="D32" s="28"/>
      <c r="E32" s="29"/>
      <c r="F32" s="30"/>
      <c r="G32" s="50"/>
      <c r="H32" s="50"/>
      <c r="I32" s="50"/>
      <c r="J32" s="50"/>
      <c r="K32" s="50"/>
      <c r="L32" s="50"/>
      <c r="M32" s="50"/>
      <c r="N32" s="30"/>
      <c r="O32" s="16"/>
      <c r="P32" s="24"/>
      <c r="Q32" s="30"/>
      <c r="R32" s="25"/>
      <c r="S32" s="32"/>
      <c r="T32" s="32"/>
      <c r="U32" s="33"/>
    </row>
    <row r="33" spans="1:21" s="3" customFormat="1" ht="16.5" customHeight="1" thickTop="1" thickBot="1" x14ac:dyDescent="0.3">
      <c r="A33" s="23"/>
      <c r="B33" s="28"/>
      <c r="C33" s="29"/>
      <c r="D33" s="28"/>
      <c r="E33" s="29"/>
      <c r="F33" s="30"/>
      <c r="G33" s="58" t="s">
        <v>29</v>
      </c>
      <c r="H33" s="58"/>
      <c r="I33" s="58"/>
      <c r="J33" s="23"/>
      <c r="K33" s="23"/>
      <c r="L33" s="23"/>
      <c r="M33" s="50" t="s">
        <v>16</v>
      </c>
      <c r="N33" s="30"/>
      <c r="O33" s="20" t="str">
        <f>IF(ISNUMBER(O31),R33,"--")</f>
        <v>--</v>
      </c>
      <c r="P33" s="24"/>
      <c r="Q33" s="30"/>
      <c r="R33" s="25">
        <f>ABS(SUM(S7:S28))</f>
        <v>0</v>
      </c>
      <c r="S33" s="32" t="b">
        <f>R33&lt;=2</f>
        <v>1</v>
      </c>
      <c r="T33" s="44"/>
      <c r="U33" s="24"/>
    </row>
    <row r="34" spans="1:21" ht="4.9000000000000004" customHeight="1" thickTop="1" thickBot="1" x14ac:dyDescent="0.3">
      <c r="A34" s="23"/>
      <c r="B34" s="28"/>
      <c r="C34" s="29"/>
      <c r="D34" s="28"/>
      <c r="E34" s="29"/>
      <c r="F34" s="30"/>
      <c r="G34" s="50"/>
      <c r="H34" s="50"/>
      <c r="I34" s="50"/>
      <c r="J34" s="50"/>
      <c r="K34" s="50"/>
      <c r="L34" s="50"/>
      <c r="M34" s="50"/>
      <c r="N34" s="30"/>
      <c r="O34" s="16"/>
      <c r="P34" s="24"/>
      <c r="Q34" s="30"/>
      <c r="R34" s="25"/>
      <c r="S34" s="32"/>
      <c r="T34" s="32"/>
      <c r="U34" s="33"/>
    </row>
    <row r="35" spans="1:21" s="3" customFormat="1" ht="16.5" customHeight="1" thickTop="1" thickBot="1" x14ac:dyDescent="0.3">
      <c r="A35" s="17" t="s">
        <v>34</v>
      </c>
      <c r="B35" s="28"/>
      <c r="D35" s="28"/>
      <c r="E35" s="29"/>
      <c r="F35" s="30"/>
      <c r="G35" s="58" t="s">
        <v>30</v>
      </c>
      <c r="H35" s="58"/>
      <c r="I35" s="58"/>
      <c r="J35" s="23"/>
      <c r="K35" s="23"/>
      <c r="L35" s="23"/>
      <c r="M35" s="50" t="s">
        <v>32</v>
      </c>
      <c r="N35" s="30"/>
      <c r="O35" s="20" t="str">
        <f>IF(ISNUMBER(O33),R35,"--")</f>
        <v>--</v>
      </c>
      <c r="P35" s="24"/>
      <c r="Q35" s="30"/>
      <c r="R35" s="45">
        <f>SUM(T7:T28)</f>
        <v>0</v>
      </c>
      <c r="S35" s="32" t="b">
        <f>R35&lt;=2</f>
        <v>1</v>
      </c>
      <c r="T35" s="44"/>
      <c r="U35" s="24"/>
    </row>
    <row r="36" spans="1:21" s="3" customFormat="1" ht="5.0999999999999996" customHeight="1" thickTop="1" x14ac:dyDescent="0.25">
      <c r="A36" s="23"/>
      <c r="B36" s="28"/>
      <c r="C36" s="29"/>
      <c r="D36" s="28"/>
      <c r="E36" s="29"/>
      <c r="F36" s="30"/>
      <c r="G36" s="29"/>
      <c r="H36" s="29"/>
      <c r="I36" s="29"/>
      <c r="J36" s="24"/>
      <c r="K36" s="29"/>
      <c r="L36" s="29"/>
      <c r="M36" s="29"/>
      <c r="N36" s="30"/>
      <c r="O36" s="29"/>
      <c r="P36" s="24"/>
      <c r="Q36" s="30"/>
      <c r="R36" s="25"/>
      <c r="S36" s="44"/>
      <c r="T36" s="44"/>
      <c r="U36" s="31"/>
    </row>
    <row r="37" spans="1:21" s="3" customFormat="1" ht="16.5" customHeight="1" x14ac:dyDescent="0.2">
      <c r="A37" s="46" t="s">
        <v>35</v>
      </c>
      <c r="B37" s="28"/>
      <c r="C37" s="29"/>
      <c r="D37" s="28"/>
      <c r="E37" s="29"/>
      <c r="F37" s="30"/>
      <c r="G37" s="24"/>
      <c r="H37" s="47"/>
      <c r="I37" s="47"/>
      <c r="J37" s="24"/>
      <c r="K37" s="54" t="str">
        <f>IF(ISNUMBER(O31),IF(AND(S31,S33,S35),"BM bestanden","BM nicht bestanden"),"unvollständige Angaben")</f>
        <v>unvollständige Angaben</v>
      </c>
      <c r="L37" s="54"/>
      <c r="M37" s="54"/>
      <c r="N37" s="54"/>
      <c r="O37" s="54"/>
      <c r="P37" s="24"/>
      <c r="Q37" s="48"/>
      <c r="R37" s="21"/>
      <c r="S37" s="48"/>
      <c r="T37" s="28"/>
      <c r="U37" s="31"/>
    </row>
    <row r="38" spans="1:21" ht="5.0999999999999996" customHeight="1" x14ac:dyDescent="0.25">
      <c r="A38" s="27"/>
      <c r="B38" s="24"/>
      <c r="C38" s="33"/>
      <c r="D38" s="33"/>
      <c r="E38" s="33"/>
      <c r="F38" s="24"/>
      <c r="G38" s="33"/>
      <c r="H38" s="33"/>
      <c r="I38" s="24"/>
      <c r="J38" s="24"/>
      <c r="K38" s="24"/>
      <c r="L38" s="24"/>
      <c r="M38" s="24"/>
      <c r="N38" s="24"/>
      <c r="O38" s="24"/>
      <c r="P38" s="24"/>
      <c r="Q38" s="48"/>
      <c r="R38" s="21"/>
      <c r="S38" s="48"/>
      <c r="T38" s="28"/>
      <c r="U38" s="24"/>
    </row>
    <row r="39" spans="1:21" x14ac:dyDescent="0.25">
      <c r="A39" s="27"/>
      <c r="B39" s="24"/>
      <c r="C39" s="33"/>
      <c r="D39" s="33"/>
      <c r="E39" s="33"/>
      <c r="F39" s="24"/>
      <c r="G39" s="33"/>
      <c r="H39" s="33"/>
      <c r="I39" s="24"/>
      <c r="J39" s="24"/>
      <c r="K39" s="24"/>
      <c r="L39" s="24"/>
      <c r="M39" s="24"/>
      <c r="N39" s="24"/>
      <c r="O39" s="24"/>
      <c r="P39" s="24"/>
      <c r="Q39" s="24"/>
      <c r="R39" s="22"/>
      <c r="S39" s="31"/>
      <c r="T39" s="31"/>
      <c r="U39" s="24"/>
    </row>
    <row r="40" spans="1:21" hidden="1" x14ac:dyDescent="0.25">
      <c r="A40" s="27"/>
      <c r="B40" s="24"/>
      <c r="C40" s="33"/>
      <c r="D40" s="33"/>
      <c r="E40" s="33"/>
      <c r="F40" s="24"/>
      <c r="G40" s="33"/>
      <c r="H40" s="33"/>
      <c r="I40" s="24"/>
      <c r="J40" s="24"/>
      <c r="K40" s="24"/>
      <c r="L40" s="24"/>
      <c r="M40" s="24"/>
      <c r="N40" s="24"/>
      <c r="O40" s="24"/>
      <c r="P40" s="24"/>
      <c r="Q40" s="24"/>
      <c r="R40" s="22"/>
      <c r="S40" s="31"/>
      <c r="T40" s="31"/>
      <c r="U40" s="24"/>
    </row>
    <row r="41" spans="1:21" hidden="1" x14ac:dyDescent="0.25">
      <c r="A41" s="49">
        <v>1</v>
      </c>
      <c r="B41" s="24"/>
      <c r="C41" s="33"/>
      <c r="D41" s="33"/>
      <c r="E41" s="33"/>
      <c r="F41" s="24"/>
      <c r="G41" s="33"/>
      <c r="H41" s="33"/>
      <c r="I41" s="24"/>
      <c r="J41" s="24"/>
      <c r="K41" s="24"/>
      <c r="L41" s="24"/>
      <c r="M41" s="24"/>
      <c r="N41" s="24"/>
      <c r="O41" s="24"/>
      <c r="P41" s="24"/>
      <c r="Q41" s="24"/>
      <c r="R41" s="22"/>
      <c r="S41" s="31"/>
      <c r="T41" s="31"/>
      <c r="U41" s="24"/>
    </row>
    <row r="42" spans="1:21" hidden="1" x14ac:dyDescent="0.25">
      <c r="A42" s="49">
        <v>1.5</v>
      </c>
      <c r="B42" s="24"/>
      <c r="C42" s="33"/>
      <c r="D42" s="33"/>
      <c r="E42" s="33"/>
      <c r="F42" s="24"/>
      <c r="G42" s="33"/>
      <c r="H42" s="33"/>
      <c r="I42" s="24"/>
      <c r="J42" s="24"/>
      <c r="K42" s="24"/>
      <c r="L42" s="24"/>
      <c r="M42" s="24"/>
      <c r="N42" s="24"/>
      <c r="O42" s="24"/>
      <c r="P42" s="24"/>
      <c r="Q42" s="24"/>
      <c r="R42" s="22"/>
      <c r="S42" s="31"/>
      <c r="T42" s="31"/>
      <c r="U42" s="24"/>
    </row>
    <row r="43" spans="1:21" hidden="1" x14ac:dyDescent="0.25">
      <c r="A43" s="49">
        <v>2</v>
      </c>
      <c r="B43" s="24"/>
      <c r="C43" s="33"/>
      <c r="D43" s="33"/>
      <c r="E43" s="33"/>
      <c r="F43" s="24"/>
      <c r="G43" s="33"/>
      <c r="H43" s="33"/>
      <c r="I43" s="24"/>
      <c r="J43" s="24"/>
      <c r="K43" s="24"/>
      <c r="L43" s="24"/>
      <c r="M43" s="24"/>
      <c r="N43" s="24"/>
      <c r="O43" s="24"/>
      <c r="P43" s="24"/>
      <c r="Q43" s="24"/>
      <c r="R43" s="22"/>
      <c r="S43" s="31"/>
      <c r="T43" s="31"/>
      <c r="U43" s="24"/>
    </row>
    <row r="44" spans="1:21" hidden="1" x14ac:dyDescent="0.25">
      <c r="A44" s="49">
        <v>2.5</v>
      </c>
      <c r="B44" s="24"/>
      <c r="C44" s="33"/>
      <c r="D44" s="33"/>
      <c r="E44" s="33"/>
      <c r="F44" s="24"/>
      <c r="G44" s="33"/>
      <c r="H44" s="33"/>
      <c r="I44" s="24"/>
      <c r="J44" s="24"/>
      <c r="K44" s="24"/>
      <c r="L44" s="24"/>
      <c r="M44" s="24"/>
      <c r="N44" s="24"/>
      <c r="O44" s="24"/>
      <c r="P44" s="24"/>
      <c r="Q44" s="24"/>
      <c r="R44" s="22"/>
      <c r="S44" s="31"/>
      <c r="T44" s="31"/>
      <c r="U44" s="24"/>
    </row>
    <row r="45" spans="1:21" hidden="1" x14ac:dyDescent="0.25">
      <c r="A45" s="49">
        <v>3</v>
      </c>
      <c r="B45" s="24"/>
      <c r="C45" s="33"/>
      <c r="D45" s="33"/>
      <c r="E45" s="33"/>
      <c r="F45" s="24"/>
      <c r="G45" s="33"/>
      <c r="H45" s="33"/>
      <c r="I45" s="24"/>
      <c r="J45" s="24"/>
      <c r="K45" s="24"/>
      <c r="L45" s="24"/>
      <c r="M45" s="24"/>
      <c r="N45" s="24"/>
      <c r="O45" s="24"/>
      <c r="P45" s="24"/>
      <c r="Q45" s="24"/>
      <c r="R45" s="22"/>
      <c r="S45" s="31"/>
      <c r="T45" s="31"/>
      <c r="U45" s="24"/>
    </row>
    <row r="46" spans="1:21" hidden="1" x14ac:dyDescent="0.25">
      <c r="A46" s="49">
        <v>3.5</v>
      </c>
      <c r="B46" s="24"/>
      <c r="C46" s="33"/>
      <c r="D46" s="33"/>
      <c r="E46" s="33"/>
      <c r="F46" s="24"/>
      <c r="G46" s="33"/>
      <c r="H46" s="33"/>
      <c r="I46" s="24"/>
      <c r="J46" s="24"/>
      <c r="K46" s="24"/>
      <c r="L46" s="24"/>
      <c r="M46" s="24"/>
      <c r="N46" s="24"/>
      <c r="O46" s="24"/>
      <c r="P46" s="24"/>
      <c r="Q46" s="24"/>
      <c r="R46" s="22"/>
      <c r="S46" s="31"/>
      <c r="T46" s="31"/>
      <c r="U46" s="24"/>
    </row>
    <row r="47" spans="1:21" hidden="1" x14ac:dyDescent="0.25">
      <c r="A47" s="49">
        <v>4</v>
      </c>
      <c r="B47" s="24"/>
      <c r="C47" s="33"/>
      <c r="D47" s="33"/>
      <c r="E47" s="33"/>
      <c r="F47" s="24"/>
      <c r="G47" s="33"/>
      <c r="H47" s="33"/>
      <c r="I47" s="24"/>
      <c r="J47" s="24"/>
      <c r="K47" s="24"/>
      <c r="L47" s="24"/>
      <c r="M47" s="24"/>
      <c r="N47" s="24"/>
      <c r="O47" s="24"/>
      <c r="P47" s="24"/>
      <c r="Q47" s="24"/>
      <c r="R47" s="22"/>
      <c r="S47" s="31"/>
      <c r="T47" s="31"/>
      <c r="U47" s="24"/>
    </row>
    <row r="48" spans="1:21" hidden="1" x14ac:dyDescent="0.25">
      <c r="A48" s="49">
        <v>4.5</v>
      </c>
      <c r="B48" s="24"/>
      <c r="C48" s="33"/>
      <c r="D48" s="33"/>
      <c r="E48" s="33"/>
      <c r="F48" s="24"/>
      <c r="G48" s="33"/>
      <c r="H48" s="33"/>
      <c r="I48" s="24"/>
      <c r="J48" s="24"/>
      <c r="K48" s="24"/>
      <c r="L48" s="24"/>
      <c r="M48" s="24"/>
      <c r="N48" s="24"/>
      <c r="O48" s="24"/>
      <c r="P48" s="24"/>
      <c r="Q48" s="24"/>
      <c r="R48" s="22"/>
      <c r="S48" s="31"/>
      <c r="T48" s="31"/>
      <c r="U48" s="24"/>
    </row>
    <row r="49" spans="1:21" hidden="1" x14ac:dyDescent="0.25">
      <c r="A49" s="49">
        <v>5</v>
      </c>
      <c r="B49" s="24"/>
      <c r="C49" s="33"/>
      <c r="D49" s="33"/>
      <c r="E49" s="33"/>
      <c r="F49" s="24"/>
      <c r="G49" s="33"/>
      <c r="H49" s="33"/>
      <c r="I49" s="24"/>
      <c r="J49" s="24"/>
      <c r="K49" s="24"/>
      <c r="L49" s="24"/>
      <c r="M49" s="24"/>
      <c r="N49" s="24"/>
      <c r="O49" s="24"/>
      <c r="P49" s="24"/>
      <c r="Q49" s="24"/>
      <c r="R49" s="22"/>
      <c r="S49" s="31"/>
      <c r="T49" s="31"/>
      <c r="U49" s="24"/>
    </row>
    <row r="50" spans="1:21" hidden="1" x14ac:dyDescent="0.25">
      <c r="A50" s="49">
        <v>5.5</v>
      </c>
      <c r="B50" s="24"/>
      <c r="C50" s="33"/>
      <c r="D50" s="33"/>
      <c r="E50" s="33"/>
      <c r="F50" s="24"/>
      <c r="G50" s="33"/>
      <c r="H50" s="33"/>
      <c r="I50" s="24"/>
      <c r="J50" s="24"/>
      <c r="K50" s="24"/>
      <c r="L50" s="24"/>
      <c r="M50" s="24"/>
      <c r="N50" s="24"/>
      <c r="O50" s="24"/>
      <c r="P50" s="24"/>
      <c r="Q50" s="24"/>
      <c r="R50" s="22"/>
      <c r="S50" s="31"/>
      <c r="T50" s="31"/>
      <c r="U50" s="24"/>
    </row>
    <row r="51" spans="1:21" hidden="1" x14ac:dyDescent="0.25">
      <c r="A51" s="49">
        <v>6</v>
      </c>
      <c r="B51" s="24"/>
      <c r="C51" s="33"/>
      <c r="D51" s="33"/>
      <c r="E51" s="33"/>
      <c r="F51" s="24"/>
      <c r="G51" s="33"/>
      <c r="H51" s="33"/>
      <c r="I51" s="24"/>
      <c r="J51" s="24"/>
      <c r="K51" s="24"/>
      <c r="L51" s="24"/>
      <c r="M51" s="24"/>
      <c r="N51" s="24"/>
      <c r="O51" s="24"/>
      <c r="P51" s="24"/>
      <c r="Q51" s="24"/>
      <c r="R51" s="22"/>
      <c r="S51" s="31"/>
      <c r="T51" s="31"/>
      <c r="U51" s="24"/>
    </row>
    <row r="52" spans="1:21" hidden="1" x14ac:dyDescent="0.25">
      <c r="A52" s="27"/>
      <c r="B52" s="24"/>
      <c r="C52" s="33"/>
      <c r="D52" s="33"/>
      <c r="E52" s="33"/>
      <c r="F52" s="24"/>
      <c r="G52" s="33"/>
      <c r="H52" s="33"/>
      <c r="I52" s="24"/>
      <c r="J52" s="24"/>
      <c r="K52" s="24"/>
      <c r="L52" s="24"/>
      <c r="M52" s="24"/>
      <c r="N52" s="24"/>
      <c r="O52" s="24"/>
      <c r="P52" s="24"/>
      <c r="Q52" s="24"/>
      <c r="R52" s="22"/>
      <c r="S52" s="31"/>
      <c r="T52" s="31"/>
      <c r="U52" s="24"/>
    </row>
    <row r="53" spans="1:21" hidden="1" x14ac:dyDescent="0.25">
      <c r="A53" s="27"/>
      <c r="B53" s="24"/>
      <c r="C53" s="33"/>
      <c r="D53" s="33"/>
      <c r="E53" s="33"/>
      <c r="F53" s="24"/>
      <c r="G53" s="33"/>
      <c r="H53" s="33"/>
      <c r="I53" s="24"/>
      <c r="J53" s="24"/>
      <c r="K53" s="24"/>
      <c r="L53" s="24"/>
      <c r="M53" s="24"/>
      <c r="N53" s="24"/>
      <c r="O53" s="24"/>
      <c r="P53" s="24"/>
      <c r="Q53" s="24"/>
      <c r="R53" s="22"/>
      <c r="S53" s="31"/>
      <c r="T53" s="31"/>
      <c r="U53" s="24"/>
    </row>
    <row r="54" spans="1:21" x14ac:dyDescent="0.25">
      <c r="A54" s="27"/>
      <c r="B54" s="24"/>
      <c r="C54" s="33"/>
      <c r="D54" s="33"/>
      <c r="E54" s="33"/>
      <c r="F54" s="24"/>
      <c r="G54" s="33"/>
      <c r="H54" s="33"/>
      <c r="I54" s="24"/>
      <c r="J54" s="24"/>
      <c r="K54" s="24"/>
      <c r="L54" s="24"/>
      <c r="M54" s="24"/>
      <c r="N54" s="24"/>
      <c r="O54" s="24"/>
      <c r="P54" s="24"/>
      <c r="Q54" s="24"/>
      <c r="R54" s="22"/>
      <c r="S54" s="31"/>
      <c r="T54" s="31"/>
      <c r="U54" s="24"/>
    </row>
  </sheetData>
  <sheetProtection sheet="1" objects="1" scenarios="1" insertHyperlinks="0"/>
  <mergeCells count="19">
    <mergeCell ref="K1:Q1"/>
    <mergeCell ref="R21:R22"/>
    <mergeCell ref="S21:S22"/>
    <mergeCell ref="T21:T22"/>
    <mergeCell ref="A17:A19"/>
    <mergeCell ref="R4:T4"/>
    <mergeCell ref="K4:M4"/>
    <mergeCell ref="G13:I13"/>
    <mergeCell ref="G15:I15"/>
    <mergeCell ref="G4:I4"/>
    <mergeCell ref="R27:R28"/>
    <mergeCell ref="T27:T28"/>
    <mergeCell ref="S27:S28"/>
    <mergeCell ref="K37:O37"/>
    <mergeCell ref="G25:I25"/>
    <mergeCell ref="G29:I29"/>
    <mergeCell ref="G31:I31"/>
    <mergeCell ref="G33:I33"/>
    <mergeCell ref="G35:I35"/>
  </mergeCells>
  <conditionalFormatting sqref="S7:T16">
    <cfRule type="cellIs" dxfId="12" priority="30" operator="lessThan">
      <formula>0</formula>
    </cfRule>
  </conditionalFormatting>
  <conditionalFormatting sqref="T23">
    <cfRule type="cellIs" dxfId="11" priority="19" operator="lessThan">
      <formula>0</formula>
    </cfRule>
  </conditionalFormatting>
  <conditionalFormatting sqref="T25">
    <cfRule type="cellIs" dxfId="10" priority="18" operator="lessThan">
      <formula>0</formula>
    </cfRule>
  </conditionalFormatting>
  <conditionalFormatting sqref="S23">
    <cfRule type="cellIs" dxfId="9" priority="17" operator="lessThan">
      <formula>0</formula>
    </cfRule>
  </conditionalFormatting>
  <conditionalFormatting sqref="S25">
    <cfRule type="cellIs" dxfId="8" priority="16" operator="lessThan">
      <formula>0</formula>
    </cfRule>
  </conditionalFormatting>
  <conditionalFormatting sqref="S27">
    <cfRule type="cellIs" dxfId="7" priority="15" operator="lessThan">
      <formula>0</formula>
    </cfRule>
  </conditionalFormatting>
  <conditionalFormatting sqref="K37:O37">
    <cfRule type="containsText" dxfId="6" priority="13" operator="containsText" text="nicht bestanden">
      <formula>NOT(ISERROR(SEARCH("nicht bestanden",K37)))</formula>
    </cfRule>
    <cfRule type="containsText" dxfId="5" priority="14" operator="containsText" text="bestanden">
      <formula>NOT(ISERROR(SEARCH("bestanden",K37)))</formula>
    </cfRule>
  </conditionalFormatting>
  <conditionalFormatting sqref="O31 O33 O35">
    <cfRule type="expression" dxfId="4" priority="39">
      <formula>AND(ISNUMBER($O31),NOT($S31))</formula>
    </cfRule>
    <cfRule type="expression" dxfId="3" priority="40">
      <formula>AND(ISNUMBER($O31),$S31)</formula>
    </cfRule>
  </conditionalFormatting>
  <conditionalFormatting sqref="S17:S20">
    <cfRule type="cellIs" dxfId="2" priority="10" operator="lessThan">
      <formula>0</formula>
    </cfRule>
  </conditionalFormatting>
  <conditionalFormatting sqref="T17:T20">
    <cfRule type="cellIs" dxfId="1" priority="9" operator="lessThan">
      <formula>0</formula>
    </cfRule>
  </conditionalFormatting>
  <conditionalFormatting sqref="S21">
    <cfRule type="cellIs" dxfId="0" priority="1" operator="lessThan">
      <formula>0</formula>
    </cfRule>
  </conditionalFormatting>
  <dataValidations count="2">
    <dataValidation type="list" allowBlank="1" showInputMessage="1" showErrorMessage="1" errorTitle="Ungültige Note" error="Es können nur ganze oder halbe Noten von 1.0 bis 6.0 eingegeben werden." sqref="C9 E9 G9 I9 C11 E11 G11 I11 G13:I13 G15:I15 C13 E13 C15 E15 C23 G23:I23 E25 G25:I25 C7 E7 G7 I7 E23 C25 C17 C27 E17 E19 E21 E27">
      <formula1>Notenwerte</formula1>
    </dataValidation>
    <dataValidation allowBlank="1" showInputMessage="1" showErrorMessage="1" errorTitle="Ungültige Note" error="Es können nur ganze oder halbe Noten von 1.0 bis 6.0 eingegeben werden." sqref="H21:I21"/>
  </dataValidations>
  <hyperlinks>
    <hyperlink ref="A35" r:id="rId1" display="hier"/>
  </hyperlinks>
  <printOptions horizontalCentered="1"/>
  <pageMargins left="0.39370078740157483" right="0.39370078740157483" top="0.39370078740157483" bottom="0.78740157480314965" header="0.35433070866141736" footer="0.31496062992125984"/>
  <pageSetup paperSize="9" orientation="landscape" r:id="rId2"/>
  <headerFooter>
    <oddFooter>&amp;C&amp;"Arial,Standard"&amp;8&amp;Z&amp;F</oddFoot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6C64478D8A28648BC54151B35668474" ma:contentTypeVersion="1" ma:contentTypeDescription="Ein neues Dokument erstellen." ma:contentTypeScope="" ma:versionID="2adc41d74146ccfa14acd35ab1bdbae7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d7ba01e3b07c0be90fd8dbcb963409d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Geplantes Startdatum" ma:internalName="PublishingStartDate">
      <xsd:simpleType>
        <xsd:restriction base="dms:Unknown"/>
      </xsd:simpleType>
    </xsd:element>
    <xsd:element name="PublishingExpirationDate" ma:index="9" nillable="true" ma:displayName="Geplantes Enddatum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478406FB-0960-49CB-9CD3-A6F37D3DB3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D8BE91-4AF5-4FE7-9534-797319D83842}">
  <ds:schemaRefs>
    <ds:schemaRef ds:uri="http://schemas.microsoft.com/sharepoint/v3"/>
    <ds:schemaRef ds:uri="http://purl.org/dc/terms/"/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32CA88BC-9EB1-40A7-AAA1-D8749743B6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M-Profil</vt:lpstr>
      <vt:lpstr>'M-Profil'!Druckbereich</vt:lpstr>
      <vt:lpstr>Notenwerte</vt:lpstr>
    </vt:vector>
  </TitlesOfParts>
  <Company>EHB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Lachenmeier Patrick</dc:creator>
  <cp:lastModifiedBy>Barbara Durschei</cp:lastModifiedBy>
  <cp:lastPrinted>2017-04-03T13:50:59Z</cp:lastPrinted>
  <dcterms:created xsi:type="dcterms:W3CDTF">2011-09-11T12:10:47Z</dcterms:created>
  <dcterms:modified xsi:type="dcterms:W3CDTF">2018-06-18T06:20:31Z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0x01010026C64478D8A28648BC54151B35668474</vt:lpwstr>
  </property>
</Properties>
</file>