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M:\verwaltung\06_Prüfsekretariat\02_PK-461\06-Prüfungssyst-Notenrechner-Skala\Notenrechner\Notenrechner neu EFZ mit BM1 KV und EDB ab Start 2023\"/>
    </mc:Choice>
  </mc:AlternateContent>
  <xr:revisionPtr revIDLastSave="0" documentId="13_ncr:1_{97535637-A757-45A5-B741-099B72A257AD}" xr6:coauthVersionLast="47" xr6:coauthVersionMax="47" xr10:uidLastSave="{00000000-0000-0000-0000-000000000000}"/>
  <bookViews>
    <workbookView showSheetTabs="0" xWindow="-120" yWindow="-120" windowWidth="29040" windowHeight="17520" xr2:uid="{00000000-000D-0000-FFFF-FFFF00000000}"/>
  </bookViews>
  <sheets>
    <sheet name="M-Profil" sheetId="3" r:id="rId1"/>
  </sheets>
  <definedNames>
    <definedName name="_xlnm.Print_Area" localSheetId="0">'M-Profil'!$A$1:$AC$38</definedName>
    <definedName name="Notenwerte">'M-Profil'!$A$41:$A$51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8" i="3" l="1"/>
  <c r="Y16" i="3"/>
  <c r="Y14" i="3"/>
  <c r="Y12" i="3"/>
  <c r="Y10" i="3"/>
  <c r="Y8" i="3"/>
  <c r="W26" i="3"/>
  <c r="W24" i="3"/>
  <c r="W16" i="3"/>
  <c r="W14" i="3"/>
  <c r="E20" i="3"/>
  <c r="G20" i="3"/>
  <c r="I20" i="3"/>
  <c r="W18" i="3"/>
  <c r="Y22" i="3"/>
  <c r="AA22" i="3"/>
  <c r="AF22" i="3"/>
  <c r="W8" i="3"/>
  <c r="AA8" i="3"/>
  <c r="AF8" i="3"/>
  <c r="W10" i="3"/>
  <c r="AA10" i="3"/>
  <c r="AF10" i="3"/>
  <c r="AA16" i="3"/>
  <c r="AF16" i="3"/>
  <c r="Y26" i="3"/>
  <c r="AA26" i="3"/>
  <c r="AF26" i="3"/>
  <c r="AA14" i="3"/>
  <c r="AF14" i="3"/>
  <c r="AA24" i="3"/>
  <c r="AF24" i="3"/>
  <c r="AA28" i="3"/>
  <c r="AF28" i="3"/>
  <c r="W12" i="3"/>
  <c r="AA12" i="3"/>
  <c r="AF12" i="3"/>
  <c r="AD36" i="3"/>
  <c r="AE28" i="3"/>
  <c r="AE22" i="3"/>
  <c r="AE8" i="3"/>
  <c r="AE10" i="3"/>
  <c r="AE16" i="3"/>
  <c r="AE26" i="3"/>
  <c r="AE14" i="3"/>
  <c r="AE24" i="3"/>
  <c r="AE12" i="3"/>
  <c r="AD34" i="3"/>
  <c r="AA32" i="3"/>
  <c r="U14" i="3"/>
  <c r="T14" i="3"/>
  <c r="U22" i="3"/>
  <c r="U12" i="3"/>
  <c r="U8" i="3"/>
  <c r="U10" i="3"/>
  <c r="S36" i="3"/>
  <c r="AE32" i="3"/>
  <c r="AE34" i="3"/>
  <c r="AE36" i="3"/>
  <c r="W38" i="3"/>
  <c r="T32" i="3"/>
  <c r="T8" i="3"/>
  <c r="T10" i="3"/>
  <c r="T12" i="3"/>
  <c r="T22" i="3"/>
  <c r="S34" i="3"/>
  <c r="T34" i="3"/>
  <c r="T36" i="3"/>
  <c r="AA34" i="3"/>
  <c r="AA36" i="3"/>
</calcChain>
</file>

<file path=xl/sharedStrings.xml><?xml version="1.0" encoding="utf-8"?>
<sst xmlns="http://schemas.openxmlformats.org/spreadsheetml/2006/main" count="58" uniqueCount="45">
  <si>
    <t>Deutsch</t>
  </si>
  <si>
    <t>Französisch</t>
  </si>
  <si>
    <t>Englisch</t>
  </si>
  <si>
    <t>Mathematik</t>
  </si>
  <si>
    <t>1. Jahr</t>
  </si>
  <si>
    <t>2. Jahr</t>
  </si>
  <si>
    <t>3.Jahr</t>
  </si>
  <si>
    <t>Prüfung</t>
  </si>
  <si>
    <t>mündl.</t>
  </si>
  <si>
    <t>schriftl.</t>
  </si>
  <si>
    <t>Erf.</t>
  </si>
  <si>
    <t>Prf.</t>
  </si>
  <si>
    <t>Projektarbeiten IDPA</t>
  </si>
  <si>
    <t>Gew.</t>
  </si>
  <si>
    <t>1.Sem</t>
  </si>
  <si>
    <t>2.Sem</t>
  </si>
  <si>
    <t>3.Sem</t>
  </si>
  <si>
    <t>4.Sem</t>
  </si>
  <si>
    <t>5.Sem</t>
  </si>
  <si>
    <t>6.Sem</t>
  </si>
  <si>
    <t>Wertung</t>
  </si>
  <si>
    <t>Fehl-
note</t>
  </si>
  <si>
    <t>Ungen.
Note</t>
  </si>
  <si>
    <t xml:space="preserve">Durchschnitt: </t>
  </si>
  <si>
    <t xml:space="preserve">Fehlnoten: </t>
  </si>
  <si>
    <t>BM</t>
  </si>
  <si>
    <t>Positionen</t>
  </si>
  <si>
    <t xml:space="preserve">Anz. Ungen.: </t>
  </si>
  <si>
    <t>Geschichte und Politik</t>
  </si>
  <si>
    <t>Technik und Umwelt</t>
  </si>
  <si>
    <t>FRW</t>
  </si>
  <si>
    <t>W&amp;R</t>
  </si>
  <si>
    <t>Projektarbeiten IDAF</t>
  </si>
  <si>
    <t>1/9</t>
  </si>
  <si>
    <t>Bestehensnorm</t>
  </si>
  <si>
    <t>min. 4.0</t>
  </si>
  <si>
    <t>max. 2.0</t>
  </si>
  <si>
    <t>max. 2</t>
  </si>
  <si>
    <t>Fach-
note</t>
  </si>
  <si>
    <t>Erreichte Werte</t>
  </si>
  <si>
    <t>Berechnungsgrundlagen hier</t>
  </si>
  <si>
    <t>1. Abschluss 2026                                                          Berechnung der Berufsmaturitätszeugnisnoten</t>
  </si>
  <si>
    <t>Alle Fachnoten werden gleich gewichtet (1/9)</t>
  </si>
  <si>
    <t xml:space="preserve">Notenrechner EFZ mit BM1 ab Ausbildungsbeginn 2023 </t>
  </si>
  <si>
    <t>Stand: 12.12.2025 / Ohne Gewähr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</si>
</sst>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0.0;\-0.0;&quot;&quot;"/>
    <numFmt numFmtId="166" formatCode="0;\-0;&quot;&quot;"/>
    <numFmt numFmtId="167" formatCode="_ * #,##0.0_ ;_ * \-#,##0.0_ ;_ * &quot;-&quot;??_ ;_ @_ "/>
  </numFmts>
  <fonts count="34" x14ac:knownFonts="1">
    <font>
      <sz val="11"/>
      <color theme="1"/>
      <name val="Calibri"/>
      <family val="2"/>
      <scheme val="minor"/>
    </font>
    <font>
      <sz val="11"/>
      <color indexed="8"/>
      <name val="Arial"/>
      <family val="2"/>
    </font>
    <font>
      <sz val="12"/>
      <color indexed="8"/>
      <name val="Arial"/>
      <family val="2"/>
    </font>
    <font>
      <b/>
      <sz val="12"/>
      <color indexed="8"/>
      <name val="Arial"/>
      <family val="2"/>
    </font>
    <font>
      <sz val="12"/>
      <color indexed="9"/>
      <name val="Arial"/>
      <family val="2"/>
    </font>
    <font>
      <b/>
      <sz val="18"/>
      <color theme="0"/>
      <name val="Arial"/>
      <family val="2"/>
    </font>
    <font>
      <sz val="11"/>
      <color theme="1"/>
      <name val="Calibri"/>
      <family val="2"/>
      <scheme val="minor"/>
    </font>
    <font>
      <sz val="11"/>
      <color indexed="8"/>
      <name val="Calibri"/>
      <family val="2"/>
    </font>
    <font>
      <sz val="10"/>
      <name val="Arial"/>
      <family val="2"/>
    </font>
    <font>
      <sz val="10"/>
      <name val="Arial"/>
      <family val="2"/>
    </font>
    <font>
      <sz val="12"/>
      <name val="Arial"/>
      <family val="2"/>
    </font>
    <font>
      <sz val="10"/>
      <color indexed="8"/>
      <name val="Arial"/>
      <family val="2"/>
    </font>
    <font>
      <b/>
      <sz val="10"/>
      <color theme="0"/>
      <name val="Arial"/>
      <family val="2"/>
    </font>
    <font>
      <b/>
      <sz val="10"/>
      <color indexed="8"/>
      <name val="Arial"/>
      <family val="2"/>
    </font>
    <font>
      <sz val="8"/>
      <color indexed="8"/>
      <name val="Arial"/>
      <family val="2"/>
    </font>
    <font>
      <sz val="8"/>
      <name val="Arial"/>
      <family val="2"/>
    </font>
    <font>
      <b/>
      <sz val="12"/>
      <color theme="0"/>
      <name val="Arial"/>
      <family val="2"/>
    </font>
    <font>
      <u/>
      <sz val="11"/>
      <color theme="10"/>
      <name val="Calibri"/>
      <family val="2"/>
      <scheme val="minor"/>
    </font>
    <font>
      <b/>
      <sz val="12"/>
      <color rgb="FF1881A8"/>
      <name val="Arial"/>
      <family val="2"/>
    </font>
    <font>
      <b/>
      <sz val="10"/>
      <name val="Arial"/>
      <family val="2"/>
    </font>
    <font>
      <sz val="11"/>
      <name val="Arial"/>
      <family val="2"/>
    </font>
    <font>
      <b/>
      <sz val="18"/>
      <name val="Arial"/>
      <family val="2"/>
    </font>
    <font>
      <b/>
      <sz val="18"/>
      <color rgb="FFB30931"/>
      <name val="Arial"/>
      <family val="2"/>
    </font>
    <font>
      <b/>
      <sz val="9"/>
      <color theme="0"/>
      <name val="Arial"/>
      <family val="2"/>
    </font>
    <font>
      <b/>
      <sz val="9"/>
      <color indexed="8"/>
      <name val="Arial"/>
      <family val="2"/>
    </font>
    <font>
      <sz val="9"/>
      <color indexed="8"/>
      <name val="Arial"/>
      <family val="2"/>
    </font>
    <font>
      <sz val="8"/>
      <color rgb="FF000000"/>
      <name val="Arial"/>
      <family val="2"/>
    </font>
    <font>
      <sz val="9"/>
      <name val="Arial"/>
      <family val="2"/>
    </font>
    <font>
      <sz val="12"/>
      <color rgb="FFB30931"/>
      <name val="Arial"/>
      <family val="2"/>
    </font>
    <font>
      <b/>
      <sz val="10"/>
      <color rgb="FFB30931"/>
      <name val="Arial"/>
      <family val="2"/>
    </font>
    <font>
      <b/>
      <sz val="9"/>
      <name val="Arial"/>
      <family val="2"/>
    </font>
    <font>
      <sz val="9"/>
      <color theme="0"/>
      <name val="Arial"/>
      <family val="2"/>
    </font>
    <font>
      <b/>
      <sz val="14"/>
      <color rgb="FFB30931"/>
      <name val="Arial"/>
      <family val="2"/>
    </font>
    <font>
      <sz val="6"/>
      <name val="Arial"/>
      <family val="2"/>
    </font>
  </fonts>
  <fills count="6">
    <fill>
      <patternFill patternType="none"/>
    </fill>
    <fill>
      <patternFill patternType="gray125"/>
    </fill>
    <fill>
      <patternFill patternType="solid">
        <fgColor rgb="FFB30931"/>
        <bgColor indexed="64"/>
      </patternFill>
    </fill>
    <fill>
      <patternFill patternType="solid">
        <fgColor rgb="FFDADAD9"/>
        <bgColor indexed="64"/>
      </patternFill>
    </fill>
    <fill>
      <patternFill patternType="solid">
        <fgColor theme="0"/>
        <bgColor indexed="64"/>
      </patternFill>
    </fill>
    <fill>
      <patternFill patternType="solid">
        <fgColor theme="0" tint="-0.14999847407452621"/>
        <bgColor indexed="64"/>
      </patternFill>
    </fill>
  </fills>
  <borders count="6">
    <border>
      <left/>
      <right/>
      <top/>
      <bottom/>
      <diagonal/>
    </border>
    <border>
      <left style="thick">
        <color rgb="FFB30931"/>
      </left>
      <right style="thick">
        <color rgb="FFB30931"/>
      </right>
      <top style="thick">
        <color rgb="FFB30931"/>
      </top>
      <bottom style="thick">
        <color rgb="FFB30931"/>
      </bottom>
      <diagonal/>
    </border>
    <border>
      <left style="thick">
        <color rgb="FFDADAD9"/>
      </left>
      <right style="thick">
        <color rgb="FFDADAD9"/>
      </right>
      <top style="thick">
        <color rgb="FFDADAD9"/>
      </top>
      <bottom style="thick">
        <color rgb="FFDADAD9"/>
      </bottom>
      <diagonal/>
    </border>
    <border>
      <left style="thick">
        <color rgb="FFDADAD9"/>
      </left>
      <right/>
      <top style="thick">
        <color rgb="FFDADAD9"/>
      </top>
      <bottom style="thick">
        <color rgb="FFDADAD9"/>
      </bottom>
      <diagonal/>
    </border>
    <border>
      <left/>
      <right/>
      <top style="thick">
        <color rgb="FFDADAD9"/>
      </top>
      <bottom style="thick">
        <color rgb="FFDADAD9"/>
      </bottom>
      <diagonal/>
    </border>
    <border>
      <left/>
      <right style="thick">
        <color rgb="FFDADAD9"/>
      </right>
      <top style="thick">
        <color rgb="FFDADAD9"/>
      </top>
      <bottom style="thick">
        <color rgb="FFDADAD9"/>
      </bottom>
      <diagonal/>
    </border>
  </borders>
  <cellStyleXfs count="12">
    <xf numFmtId="0" fontId="0" fillId="0" borderId="0"/>
    <xf numFmtId="0" fontId="6" fillId="0" borderId="0"/>
    <xf numFmtId="43" fontId="7" fillId="0" borderId="0" applyFont="0" applyFill="0" applyBorder="0" applyAlignment="0" applyProtection="0"/>
    <xf numFmtId="43" fontId="7" fillId="0" borderId="0" applyFont="0" applyFill="0" applyBorder="0" applyAlignment="0" applyProtection="0"/>
    <xf numFmtId="0" fontId="6" fillId="0" borderId="0"/>
    <xf numFmtId="0" fontId="8" fillId="0" borderId="0"/>
    <xf numFmtId="0" fontId="6" fillId="0" borderId="0"/>
    <xf numFmtId="0" fontId="6" fillId="0" borderId="0"/>
    <xf numFmtId="0" fontId="9" fillId="0" borderId="0"/>
    <xf numFmtId="9" fontId="6" fillId="0" borderId="0" applyFont="0" applyFill="0" applyBorder="0" applyAlignment="0" applyProtection="0"/>
    <xf numFmtId="43" fontId="6" fillId="0" borderId="0" applyFont="0" applyFill="0" applyBorder="0" applyAlignment="0" applyProtection="0"/>
    <xf numFmtId="0" fontId="17" fillId="0" borderId="0" applyNumberFormat="0" applyFill="0" applyBorder="0" applyAlignment="0" applyProtection="0"/>
  </cellStyleXfs>
  <cellXfs count="105">
    <xf numFmtId="0" fontId="0" fillId="0" borderId="0" xfId="0"/>
    <xf numFmtId="0" fontId="11" fillId="0" borderId="0" xfId="0" applyFont="1" applyBorder="1" applyAlignment="1" applyProtection="1">
      <alignment vertical="center"/>
      <protection hidden="1"/>
    </xf>
    <xf numFmtId="0" fontId="1" fillId="0" borderId="0" xfId="0" applyFont="1" applyFill="1" applyBorder="1" applyAlignment="1" applyProtection="1">
      <alignment vertical="center"/>
      <protection hidden="1"/>
    </xf>
    <xf numFmtId="0" fontId="1" fillId="0" borderId="0" xfId="0" applyFont="1" applyBorder="1" applyAlignment="1" applyProtection="1">
      <alignment vertical="center"/>
      <protection hidden="1"/>
    </xf>
    <xf numFmtId="0" fontId="1" fillId="0" borderId="0" xfId="0" applyFont="1" applyBorder="1" applyAlignment="1" applyProtection="1">
      <alignment horizontal="center" vertical="center"/>
      <protection hidden="1"/>
    </xf>
    <xf numFmtId="0" fontId="11" fillId="0" borderId="0" xfId="0" applyFont="1" applyBorder="1" applyAlignment="1" applyProtection="1">
      <alignment horizontal="center" vertical="center"/>
      <protection hidden="1"/>
    </xf>
    <xf numFmtId="0" fontId="5" fillId="0" borderId="0" xfId="0" applyFont="1" applyFill="1" applyBorder="1" applyAlignment="1" applyProtection="1">
      <alignment horizontal="center" vertical="center"/>
      <protection hidden="1"/>
    </xf>
    <xf numFmtId="0" fontId="12" fillId="0" borderId="0" xfId="0" applyFont="1" applyFill="1" applyBorder="1" applyAlignment="1" applyProtection="1">
      <alignment horizontal="center" vertical="center"/>
      <protection hidden="1"/>
    </xf>
    <xf numFmtId="0" fontId="13" fillId="0" borderId="0" xfId="0" applyFont="1" applyBorder="1" applyAlignment="1" applyProtection="1">
      <alignment vertical="center"/>
      <protection hidden="1"/>
    </xf>
    <xf numFmtId="0" fontId="13" fillId="0" borderId="0" xfId="0" applyFont="1" applyFill="1" applyBorder="1" applyAlignment="1" applyProtection="1">
      <alignment vertical="center"/>
      <protection hidden="1"/>
    </xf>
    <xf numFmtId="0" fontId="11" fillId="0" borderId="0" xfId="0" applyFont="1" applyFill="1" applyBorder="1" applyAlignment="1" applyProtection="1">
      <alignment vertical="center"/>
      <protection hidden="1"/>
    </xf>
    <xf numFmtId="0" fontId="11" fillId="0" borderId="0" xfId="0" applyFont="1" applyFill="1" applyBorder="1" applyAlignment="1" applyProtection="1">
      <alignment horizontal="center" vertical="center"/>
      <protection hidden="1"/>
    </xf>
    <xf numFmtId="0" fontId="2" fillId="0" borderId="0" xfId="0" applyFont="1" applyFill="1" applyBorder="1" applyAlignment="1" applyProtection="1">
      <alignment vertical="center"/>
      <protection hidden="1"/>
    </xf>
    <xf numFmtId="0" fontId="2" fillId="0" borderId="0" xfId="0" applyFont="1" applyFill="1" applyBorder="1" applyAlignment="1" applyProtection="1">
      <alignment vertical="center" textRotation="90"/>
      <protection hidden="1"/>
    </xf>
    <xf numFmtId="0" fontId="2" fillId="0" borderId="0" xfId="0" applyFont="1" applyFill="1" applyBorder="1" applyAlignment="1" applyProtection="1">
      <alignment horizontal="center" vertical="center"/>
      <protection hidden="1"/>
    </xf>
    <xf numFmtId="0" fontId="10" fillId="0" borderId="0" xfId="0" applyFont="1" applyFill="1" applyBorder="1" applyAlignment="1" applyProtection="1">
      <alignment horizontal="center" vertical="center"/>
      <protection hidden="1"/>
    </xf>
    <xf numFmtId="0" fontId="4" fillId="0" borderId="0" xfId="0" applyFont="1" applyFill="1" applyBorder="1" applyAlignment="1" applyProtection="1">
      <alignment vertical="center"/>
      <protection hidden="1"/>
    </xf>
    <xf numFmtId="0" fontId="15" fillId="0" borderId="0" xfId="0" applyFont="1" applyFill="1" applyBorder="1" applyAlignment="1" applyProtection="1">
      <alignment horizontal="center" vertical="center"/>
      <protection hidden="1"/>
    </xf>
    <xf numFmtId="0" fontId="2" fillId="0" borderId="0" xfId="0" applyFont="1" applyFill="1" applyBorder="1" applyAlignment="1" applyProtection="1">
      <alignment horizontal="right" vertical="center"/>
      <protection hidden="1"/>
    </xf>
    <xf numFmtId="0" fontId="13" fillId="0" borderId="0" xfId="0" applyFont="1" applyFill="1" applyBorder="1" applyAlignment="1" applyProtection="1">
      <alignment horizontal="right" vertical="center"/>
      <protection hidden="1"/>
    </xf>
    <xf numFmtId="0" fontId="3" fillId="0" borderId="0" xfId="0" applyFont="1" applyFill="1" applyBorder="1" applyAlignment="1" applyProtection="1">
      <alignment horizontal="right" vertical="center" textRotation="90"/>
      <protection hidden="1"/>
    </xf>
    <xf numFmtId="0" fontId="2" fillId="0" borderId="0" xfId="0" applyFont="1" applyFill="1" applyBorder="1" applyAlignment="1" applyProtection="1">
      <alignment horizontal="left" vertical="center"/>
      <protection hidden="1"/>
    </xf>
    <xf numFmtId="0" fontId="1" fillId="0" borderId="0" xfId="0" applyFont="1" applyFill="1" applyBorder="1" applyAlignment="1" applyProtection="1">
      <alignment horizontal="center" vertical="center"/>
      <protection hidden="1"/>
    </xf>
    <xf numFmtId="0" fontId="18" fillId="0" borderId="0" xfId="0" applyFont="1" applyFill="1" applyBorder="1" applyAlignment="1" applyProtection="1">
      <alignment horizontal="center" vertical="center"/>
      <protection hidden="1"/>
    </xf>
    <xf numFmtId="0" fontId="2" fillId="0" borderId="0" xfId="0" applyFont="1" applyFill="1" applyBorder="1" applyAlignment="1" applyProtection="1">
      <alignment horizontal="center" vertical="center"/>
      <protection locked="0" hidden="1"/>
    </xf>
    <xf numFmtId="0" fontId="1" fillId="0" borderId="0" xfId="0" applyFont="1" applyFill="1" applyBorder="1" applyAlignment="1" applyProtection="1">
      <alignment horizontal="right" vertical="center"/>
      <protection hidden="1"/>
    </xf>
    <xf numFmtId="0" fontId="3" fillId="0" borderId="0" xfId="0" applyFont="1" applyFill="1" applyBorder="1" applyAlignment="1" applyProtection="1">
      <alignment horizontal="right" vertical="center"/>
      <protection hidden="1"/>
    </xf>
    <xf numFmtId="0" fontId="19" fillId="0" borderId="0" xfId="0" applyFont="1" applyFill="1" applyBorder="1" applyAlignment="1" applyProtection="1">
      <alignment vertical="center"/>
      <protection hidden="1"/>
    </xf>
    <xf numFmtId="0" fontId="21" fillId="0" borderId="0" xfId="0" applyFont="1" applyFill="1" applyBorder="1" applyAlignment="1" applyProtection="1">
      <alignment horizontal="center" vertical="center"/>
      <protection hidden="1"/>
    </xf>
    <xf numFmtId="0" fontId="20" fillId="0" borderId="0" xfId="0" applyFont="1" applyFill="1" applyBorder="1" applyAlignment="1" applyProtection="1">
      <alignment horizontal="center" vertical="center"/>
      <protection hidden="1"/>
    </xf>
    <xf numFmtId="0" fontId="20" fillId="0" borderId="0" xfId="0" applyFont="1" applyFill="1" applyBorder="1" applyAlignment="1" applyProtection="1">
      <alignment vertical="center"/>
      <protection hidden="1"/>
    </xf>
    <xf numFmtId="0" fontId="11" fillId="0" borderId="0" xfId="0" applyFont="1" applyFill="1" applyBorder="1" applyAlignment="1" applyProtection="1">
      <alignment horizontal="center" vertical="center" wrapText="1"/>
      <protection hidden="1"/>
    </xf>
    <xf numFmtId="0" fontId="14" fillId="0" borderId="0" xfId="0" quotePrefix="1" applyFont="1" applyFill="1" applyBorder="1" applyAlignment="1" applyProtection="1">
      <alignment horizontal="center" vertical="center"/>
      <protection hidden="1"/>
    </xf>
    <xf numFmtId="164" fontId="11" fillId="0" borderId="0" xfId="9" quotePrefix="1" applyNumberFormat="1" applyFont="1" applyFill="1" applyBorder="1" applyAlignment="1" applyProtection="1">
      <alignment horizontal="center" vertical="center"/>
      <protection hidden="1"/>
    </xf>
    <xf numFmtId="165" fontId="1" fillId="0" borderId="0" xfId="0" applyNumberFormat="1" applyFont="1" applyFill="1" applyBorder="1" applyAlignment="1" applyProtection="1">
      <alignment horizontal="center" vertical="center"/>
      <protection hidden="1"/>
    </xf>
    <xf numFmtId="166" fontId="1" fillId="0" borderId="0" xfId="0" applyNumberFormat="1" applyFont="1" applyFill="1" applyBorder="1" applyAlignment="1" applyProtection="1">
      <alignment horizontal="center" vertical="center"/>
      <protection hidden="1"/>
    </xf>
    <xf numFmtId="164" fontId="11" fillId="0" borderId="0" xfId="9" applyNumberFormat="1" applyFont="1" applyFill="1" applyBorder="1" applyAlignment="1" applyProtection="1">
      <alignment horizontal="center" vertical="center"/>
      <protection hidden="1"/>
    </xf>
    <xf numFmtId="164" fontId="11" fillId="0" borderId="0" xfId="0" applyNumberFormat="1" applyFont="1" applyFill="1" applyBorder="1" applyAlignment="1" applyProtection="1">
      <alignment horizontal="center" vertical="center"/>
      <protection hidden="1"/>
    </xf>
    <xf numFmtId="166" fontId="11" fillId="0" borderId="0" xfId="0" applyNumberFormat="1" applyFont="1" applyFill="1" applyBorder="1" applyAlignment="1" applyProtection="1">
      <alignment horizontal="center" vertical="center"/>
      <protection hidden="1"/>
    </xf>
    <xf numFmtId="0" fontId="3" fillId="0" borderId="0" xfId="0" applyFont="1" applyFill="1" applyBorder="1" applyAlignment="1" applyProtection="1">
      <alignment vertical="center"/>
      <protection hidden="1"/>
    </xf>
    <xf numFmtId="0" fontId="3" fillId="0" borderId="0" xfId="0" applyFont="1" applyFill="1" applyBorder="1" applyAlignment="1" applyProtection="1">
      <alignment horizontal="center" vertical="center"/>
      <protection hidden="1"/>
    </xf>
    <xf numFmtId="0" fontId="5" fillId="0" borderId="0" xfId="0" applyFont="1" applyFill="1" applyBorder="1" applyAlignment="1" applyProtection="1">
      <alignment vertical="center"/>
      <protection hidden="1"/>
    </xf>
    <xf numFmtId="167" fontId="11" fillId="0" borderId="0" xfId="10" applyNumberFormat="1" applyFont="1" applyFill="1" applyBorder="1" applyAlignment="1" applyProtection="1">
      <alignment vertical="center"/>
      <protection hidden="1"/>
    </xf>
    <xf numFmtId="0" fontId="2" fillId="3" borderId="0" xfId="0" applyFont="1" applyFill="1" applyBorder="1" applyAlignment="1" applyProtection="1">
      <alignment horizontal="center" vertical="center"/>
      <protection hidden="1"/>
    </xf>
    <xf numFmtId="0" fontId="10" fillId="3" borderId="0" xfId="0" applyFont="1" applyFill="1" applyBorder="1" applyAlignment="1" applyProtection="1">
      <alignment horizontal="center" vertical="center"/>
      <protection hidden="1"/>
    </xf>
    <xf numFmtId="0" fontId="22" fillId="0" borderId="0" xfId="0" applyFont="1" applyFill="1" applyBorder="1" applyAlignment="1" applyProtection="1">
      <alignment vertical="center"/>
      <protection hidden="1"/>
    </xf>
    <xf numFmtId="0" fontId="24" fillId="0" borderId="0" xfId="0" applyFont="1" applyFill="1" applyBorder="1" applyAlignment="1" applyProtection="1">
      <alignment vertical="center"/>
      <protection hidden="1"/>
    </xf>
    <xf numFmtId="0" fontId="11" fillId="0" borderId="0" xfId="0" applyFont="1" applyFill="1" applyBorder="1" applyAlignment="1" applyProtection="1">
      <alignment horizontal="right" vertical="center"/>
      <protection hidden="1"/>
    </xf>
    <xf numFmtId="0" fontId="25" fillId="0" borderId="0" xfId="0" applyFont="1" applyFill="1" applyBorder="1" applyAlignment="1" applyProtection="1">
      <alignment vertical="center"/>
      <protection hidden="1"/>
    </xf>
    <xf numFmtId="0" fontId="26" fillId="0" borderId="0" xfId="0" applyFont="1" applyFill="1" applyAlignment="1" applyProtection="1">
      <alignment vertical="center"/>
      <protection hidden="1"/>
    </xf>
    <xf numFmtId="0" fontId="14" fillId="0" borderId="0" xfId="0" applyFont="1" applyFill="1" applyBorder="1" applyAlignment="1" applyProtection="1">
      <alignment vertical="center"/>
      <protection hidden="1"/>
    </xf>
    <xf numFmtId="0" fontId="2" fillId="0" borderId="2" xfId="0" applyFont="1" applyFill="1" applyBorder="1" applyAlignment="1" applyProtection="1">
      <alignment horizontal="center" vertical="center"/>
      <protection locked="0" hidden="1"/>
    </xf>
    <xf numFmtId="0" fontId="10" fillId="0" borderId="2" xfId="0" applyFont="1" applyFill="1" applyBorder="1" applyAlignment="1" applyProtection="1">
      <alignment horizontal="center" vertical="center"/>
      <protection locked="0" hidden="1"/>
    </xf>
    <xf numFmtId="0" fontId="15" fillId="0" borderId="0" xfId="0" applyFont="1" applyFill="1" applyBorder="1" applyAlignment="1" applyProtection="1">
      <protection hidden="1"/>
    </xf>
    <xf numFmtId="0" fontId="28" fillId="3" borderId="1" xfId="0" applyFont="1" applyFill="1" applyBorder="1" applyAlignment="1" applyProtection="1">
      <alignment horizontal="center" vertical="center"/>
      <protection hidden="1"/>
    </xf>
    <xf numFmtId="0" fontId="25" fillId="3" borderId="0" xfId="0" applyFont="1" applyFill="1" applyBorder="1" applyAlignment="1" applyProtection="1">
      <alignment vertical="center"/>
      <protection hidden="1"/>
    </xf>
    <xf numFmtId="0" fontId="27" fillId="3" borderId="0" xfId="0" applyFont="1" applyFill="1" applyBorder="1" applyAlignment="1" applyProtection="1">
      <alignment vertical="center"/>
      <protection hidden="1"/>
    </xf>
    <xf numFmtId="0" fontId="30" fillId="0" borderId="0" xfId="0" applyFont="1" applyFill="1" applyBorder="1" applyAlignment="1" applyProtection="1">
      <alignment vertical="center"/>
      <protection hidden="1"/>
    </xf>
    <xf numFmtId="0" fontId="23" fillId="0" borderId="0" xfId="0" applyFont="1" applyFill="1" applyBorder="1" applyAlignment="1" applyProtection="1">
      <alignment horizontal="center" vertical="center"/>
      <protection hidden="1"/>
    </xf>
    <xf numFmtId="0" fontId="23" fillId="0" borderId="0" xfId="0" applyFont="1" applyFill="1" applyBorder="1" applyAlignment="1" applyProtection="1">
      <alignment vertical="center"/>
      <protection hidden="1"/>
    </xf>
    <xf numFmtId="0" fontId="23" fillId="2" borderId="0" xfId="0" applyFont="1" applyFill="1" applyBorder="1" applyAlignment="1" applyProtection="1">
      <alignment horizontal="center" vertical="center" wrapText="1"/>
      <protection hidden="1"/>
    </xf>
    <xf numFmtId="0" fontId="23" fillId="2" borderId="0" xfId="0" applyFont="1" applyFill="1" applyBorder="1" applyAlignment="1" applyProtection="1">
      <alignment horizontal="center" vertical="center" textRotation="90"/>
      <protection hidden="1"/>
    </xf>
    <xf numFmtId="0" fontId="31" fillId="0" borderId="0" xfId="0" applyFont="1" applyFill="1" applyBorder="1" applyAlignment="1" applyProtection="1">
      <alignment vertical="center"/>
      <protection hidden="1"/>
    </xf>
    <xf numFmtId="0" fontId="25" fillId="0" borderId="0" xfId="0" applyFont="1" applyFill="1" applyBorder="1" applyAlignment="1" applyProtection="1">
      <alignment horizontal="center" vertical="center"/>
      <protection hidden="1"/>
    </xf>
    <xf numFmtId="0" fontId="25" fillId="0" borderId="0" xfId="0" applyFont="1" applyFill="1" applyBorder="1" applyAlignment="1" applyProtection="1">
      <alignment horizontal="center" vertical="center" wrapText="1"/>
      <protection hidden="1"/>
    </xf>
    <xf numFmtId="0" fontId="25" fillId="0" borderId="0" xfId="0" applyFont="1" applyFill="1" applyBorder="1" applyAlignment="1" applyProtection="1">
      <alignment vertical="center" textRotation="90"/>
      <protection hidden="1"/>
    </xf>
    <xf numFmtId="0" fontId="25" fillId="0" borderId="0" xfId="0" applyFont="1" applyFill="1" applyBorder="1" applyAlignment="1" applyProtection="1">
      <alignment horizontal="right" vertical="center"/>
      <protection hidden="1"/>
    </xf>
    <xf numFmtId="0" fontId="25" fillId="0" borderId="0" xfId="0" applyFont="1" applyFill="1" applyBorder="1" applyAlignment="1" applyProtection="1">
      <alignment horizontal="right" vertical="center" textRotation="90"/>
      <protection hidden="1"/>
    </xf>
    <xf numFmtId="164" fontId="11" fillId="0" borderId="0" xfId="0" applyNumberFormat="1" applyFont="1" applyFill="1" applyBorder="1" applyAlignment="1" applyProtection="1">
      <alignment horizontal="center" vertical="center"/>
      <protection hidden="1"/>
    </xf>
    <xf numFmtId="166" fontId="1" fillId="0" borderId="0" xfId="0" applyNumberFormat="1" applyFont="1" applyFill="1" applyBorder="1" applyAlignment="1" applyProtection="1">
      <alignment horizontal="center" vertical="center"/>
      <protection hidden="1"/>
    </xf>
    <xf numFmtId="165" fontId="1" fillId="0" borderId="0" xfId="0" applyNumberFormat="1" applyFont="1" applyFill="1" applyBorder="1" applyAlignment="1" applyProtection="1">
      <alignment horizontal="center" vertical="center"/>
      <protection hidden="1"/>
    </xf>
    <xf numFmtId="0" fontId="25" fillId="3" borderId="0" xfId="0" applyFont="1" applyFill="1" applyBorder="1" applyAlignment="1" applyProtection="1">
      <alignment horizontal="left" vertical="center"/>
      <protection hidden="1"/>
    </xf>
    <xf numFmtId="164" fontId="11" fillId="0" borderId="0" xfId="9" quotePrefix="1" applyNumberFormat="1" applyFont="1" applyFill="1" applyBorder="1" applyAlignment="1" applyProtection="1">
      <alignment horizontal="center" vertical="center"/>
      <protection hidden="1"/>
    </xf>
    <xf numFmtId="164" fontId="11" fillId="0" borderId="0" xfId="9" applyNumberFormat="1" applyFont="1" applyFill="1" applyBorder="1" applyAlignment="1" applyProtection="1">
      <alignment horizontal="center" vertical="center"/>
      <protection hidden="1"/>
    </xf>
    <xf numFmtId="0" fontId="14" fillId="0" borderId="0" xfId="0" quotePrefix="1" applyFont="1" applyFill="1" applyBorder="1" applyAlignment="1" applyProtection="1">
      <alignment horizontal="center" vertical="center"/>
      <protection hidden="1"/>
    </xf>
    <xf numFmtId="164" fontId="11" fillId="0" borderId="0" xfId="9" applyNumberFormat="1" applyFont="1" applyFill="1" applyBorder="1" applyAlignment="1" applyProtection="1">
      <alignment horizontal="center" vertical="center"/>
      <protection hidden="1"/>
    </xf>
    <xf numFmtId="166" fontId="1" fillId="0" borderId="0" xfId="0" applyNumberFormat="1" applyFont="1" applyFill="1" applyBorder="1" applyAlignment="1" applyProtection="1">
      <alignment horizontal="center" vertical="center"/>
      <protection hidden="1"/>
    </xf>
    <xf numFmtId="0" fontId="2" fillId="5" borderId="0" xfId="0" applyFont="1" applyFill="1" applyBorder="1" applyAlignment="1" applyProtection="1">
      <alignment horizontal="center" vertical="center"/>
      <protection hidden="1"/>
    </xf>
    <xf numFmtId="0" fontId="25" fillId="4" borderId="0" xfId="0" applyFont="1" applyFill="1" applyBorder="1" applyAlignment="1" applyProtection="1">
      <alignment horizontal="left" vertical="center"/>
      <protection hidden="1"/>
    </xf>
    <xf numFmtId="0" fontId="2" fillId="4" borderId="0" xfId="0" applyFont="1" applyFill="1" applyBorder="1" applyAlignment="1" applyProtection="1">
      <alignment vertical="center"/>
      <protection hidden="1"/>
    </xf>
    <xf numFmtId="0" fontId="2" fillId="4" borderId="0" xfId="0" applyFont="1" applyFill="1" applyBorder="1" applyAlignment="1" applyProtection="1">
      <alignment horizontal="center" vertical="center"/>
      <protection hidden="1"/>
    </xf>
    <xf numFmtId="0" fontId="2" fillId="4" borderId="0" xfId="0" applyFont="1" applyFill="1" applyBorder="1" applyAlignment="1" applyProtection="1">
      <alignment vertical="center" textRotation="90"/>
      <protection hidden="1"/>
    </xf>
    <xf numFmtId="164" fontId="11" fillId="4" borderId="0" xfId="9" applyNumberFormat="1" applyFont="1" applyFill="1" applyBorder="1" applyAlignment="1" applyProtection="1">
      <alignment horizontal="center" vertical="center"/>
      <protection hidden="1"/>
    </xf>
    <xf numFmtId="165" fontId="1" fillId="4" borderId="0" xfId="0" applyNumberFormat="1" applyFont="1" applyFill="1" applyBorder="1" applyAlignment="1" applyProtection="1">
      <alignment horizontal="center" vertical="center"/>
      <protection hidden="1"/>
    </xf>
    <xf numFmtId="0" fontId="1" fillId="4" borderId="0" xfId="0" applyFont="1" applyFill="1" applyBorder="1" applyAlignment="1" applyProtection="1">
      <alignment vertical="center"/>
      <protection hidden="1"/>
    </xf>
    <xf numFmtId="166" fontId="1" fillId="4" borderId="0" xfId="0" applyNumberFormat="1" applyFont="1" applyFill="1" applyBorder="1" applyAlignment="1" applyProtection="1">
      <alignment horizontal="center" vertical="center"/>
      <protection hidden="1"/>
    </xf>
    <xf numFmtId="0" fontId="33" fillId="0" borderId="0" xfId="0" applyFont="1" applyFill="1" applyBorder="1" applyAlignment="1" applyProtection="1">
      <alignment horizontal="left" vertical="center"/>
      <protection hidden="1"/>
    </xf>
    <xf numFmtId="0" fontId="10" fillId="4" borderId="0" xfId="0" applyFont="1" applyFill="1" applyBorder="1" applyAlignment="1" applyProtection="1">
      <alignment horizontal="center" vertical="center"/>
      <protection hidden="1"/>
    </xf>
    <xf numFmtId="165" fontId="1" fillId="4" borderId="0" xfId="0" applyNumberFormat="1" applyFont="1" applyFill="1" applyBorder="1" applyAlignment="1" applyProtection="1">
      <alignment vertical="center"/>
      <protection hidden="1"/>
    </xf>
    <xf numFmtId="0" fontId="17" fillId="0" borderId="0" xfId="11" applyFill="1" applyBorder="1" applyAlignment="1" applyProtection="1">
      <alignment horizontal="left" vertical="center"/>
      <protection hidden="1"/>
    </xf>
    <xf numFmtId="0" fontId="23" fillId="0" borderId="0" xfId="0" applyFont="1" applyFill="1" applyBorder="1" applyAlignment="1" applyProtection="1">
      <alignment horizontal="center" vertical="center"/>
      <protection hidden="1"/>
    </xf>
    <xf numFmtId="0" fontId="23" fillId="2" borderId="0" xfId="0" applyFont="1" applyFill="1" applyBorder="1" applyAlignment="1" applyProtection="1">
      <alignment horizontal="center" vertical="center"/>
      <protection hidden="1"/>
    </xf>
    <xf numFmtId="0" fontId="29" fillId="0" borderId="0" xfId="0" applyFont="1" applyFill="1" applyBorder="1" applyAlignment="1" applyProtection="1">
      <alignment horizontal="center" vertical="center" wrapText="1"/>
      <protection hidden="1"/>
    </xf>
    <xf numFmtId="0" fontId="2" fillId="0" borderId="3" xfId="0" applyFont="1" applyFill="1" applyBorder="1" applyAlignment="1" applyProtection="1">
      <alignment horizontal="center" vertical="center"/>
      <protection locked="0" hidden="1"/>
    </xf>
    <xf numFmtId="0" fontId="2" fillId="0" borderId="4" xfId="0" applyFont="1" applyFill="1" applyBorder="1" applyAlignment="1" applyProtection="1">
      <alignment horizontal="center" vertical="center"/>
      <protection locked="0" hidden="1"/>
    </xf>
    <xf numFmtId="0" fontId="2" fillId="0" borderId="5" xfId="0" applyFont="1" applyFill="1" applyBorder="1" applyAlignment="1" applyProtection="1">
      <alignment horizontal="center" vertical="center"/>
      <protection locked="0" hidden="1"/>
    </xf>
    <xf numFmtId="0" fontId="25" fillId="0" borderId="0" xfId="0" applyFont="1" applyFill="1" applyBorder="1" applyAlignment="1" applyProtection="1">
      <alignment horizontal="right" vertical="center"/>
      <protection hidden="1"/>
    </xf>
    <xf numFmtId="166" fontId="1" fillId="0" borderId="0" xfId="0" applyNumberFormat="1" applyFont="1" applyFill="1" applyBorder="1" applyAlignment="1" applyProtection="1">
      <alignment horizontal="center" vertical="center"/>
      <protection hidden="1"/>
    </xf>
    <xf numFmtId="0" fontId="16" fillId="2" borderId="0" xfId="0" applyFont="1" applyFill="1" applyBorder="1" applyAlignment="1" applyProtection="1">
      <alignment horizontal="center" vertical="center"/>
      <protection hidden="1"/>
    </xf>
    <xf numFmtId="164" fontId="11" fillId="0" borderId="0" xfId="0" applyNumberFormat="1" applyFont="1" applyFill="1" applyBorder="1" applyAlignment="1" applyProtection="1">
      <alignment horizontal="center" vertical="center"/>
      <protection hidden="1"/>
    </xf>
    <xf numFmtId="0" fontId="19" fillId="0" borderId="0" xfId="0" applyFont="1" applyFill="1" applyBorder="1" applyAlignment="1" applyProtection="1">
      <alignment horizontal="center" vertical="center"/>
      <protection hidden="1"/>
    </xf>
    <xf numFmtId="164" fontId="11" fillId="0" borderId="0" xfId="9" quotePrefix="1" applyNumberFormat="1" applyFont="1" applyFill="1" applyBorder="1" applyAlignment="1" applyProtection="1">
      <alignment horizontal="center" vertical="center"/>
      <protection hidden="1"/>
    </xf>
    <xf numFmtId="164" fontId="11" fillId="0" borderId="0" xfId="9" applyNumberFormat="1" applyFont="1" applyFill="1" applyBorder="1" applyAlignment="1" applyProtection="1">
      <alignment horizontal="center" vertical="center"/>
      <protection hidden="1"/>
    </xf>
    <xf numFmtId="0" fontId="32" fillId="0" borderId="0" xfId="0" quotePrefix="1" applyFont="1" applyFill="1" applyBorder="1" applyAlignment="1" applyProtection="1">
      <alignment vertical="top" wrapText="1"/>
      <protection hidden="1"/>
    </xf>
    <xf numFmtId="0" fontId="0" fillId="0" borderId="0" xfId="0" applyAlignment="1"/>
  </cellXfs>
  <cellStyles count="12">
    <cellStyle name="Dezimal 2" xfId="2" xr:uid="{00000000-0005-0000-0000-000000000000}"/>
    <cellStyle name="Komma" xfId="10" builtinId="3"/>
    <cellStyle name="Komma 2" xfId="3" xr:uid="{00000000-0005-0000-0000-000002000000}"/>
    <cellStyle name="Link" xfId="11" builtinId="8"/>
    <cellStyle name="Prozent" xfId="9" builtinId="5"/>
    <cellStyle name="Standard" xfId="0" builtinId="0"/>
    <cellStyle name="Standard 2" xfId="4" xr:uid="{00000000-0005-0000-0000-000006000000}"/>
    <cellStyle name="Standard 3" xfId="5" xr:uid="{00000000-0005-0000-0000-000007000000}"/>
    <cellStyle name="Standard 4" xfId="6" xr:uid="{00000000-0005-0000-0000-000008000000}"/>
    <cellStyle name="Standard 4 2" xfId="7" xr:uid="{00000000-0005-0000-0000-000009000000}"/>
    <cellStyle name="Standard 4 3" xfId="1" xr:uid="{00000000-0005-0000-0000-00000A000000}"/>
    <cellStyle name="Standard 5" xfId="8" xr:uid="{00000000-0005-0000-0000-00000B000000}"/>
  </cellStyles>
  <dxfs count="10">
    <dxf>
      <font>
        <b/>
        <i val="0"/>
        <color theme="0"/>
      </font>
      <fill>
        <patternFill>
          <bgColor theme="9" tint="-0.24994659260841701"/>
        </patternFill>
      </fill>
    </dxf>
    <dxf>
      <font>
        <b/>
        <i val="0"/>
        <color theme="0"/>
      </font>
      <fill>
        <patternFill>
          <bgColor theme="9" tint="-0.24994659260841701"/>
        </patternFill>
      </fill>
    </dxf>
    <dxf>
      <font>
        <b/>
        <i val="0"/>
        <color theme="0"/>
      </font>
      <fill>
        <patternFill>
          <bgColor theme="9" tint="-0.24994659260841701"/>
        </patternFill>
      </fill>
    </dxf>
    <dxf>
      <font>
        <b/>
        <i val="0"/>
        <color theme="0"/>
      </font>
      <fill>
        <patternFill>
          <bgColor theme="9" tint="-0.24994659260841701"/>
        </patternFill>
      </fill>
    </dxf>
    <dxf>
      <font>
        <b/>
        <i val="0"/>
        <color theme="0"/>
      </font>
      <fill>
        <patternFill>
          <bgColor theme="9" tint="-0.24994659260841701"/>
        </patternFill>
      </fill>
    </dxf>
    <dxf>
      <font>
        <b/>
        <i val="0"/>
      </font>
      <fill>
        <patternFill>
          <bgColor rgb="FF92D050"/>
        </patternFill>
      </fill>
    </dxf>
    <dxf>
      <font>
        <b/>
        <i val="0"/>
        <color theme="0"/>
      </font>
      <fill>
        <patternFill>
          <bgColor rgb="FFFF0000"/>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theme="9" tint="-0.24994659260841701"/>
        </patternFill>
      </fill>
    </dxf>
  </dxfs>
  <tableStyles count="0" defaultTableStyle="TableStyleMedium2" defaultPivotStyle="PivotStyleLight16"/>
  <colors>
    <mruColors>
      <color rgb="FFB30931"/>
      <color rgb="FFDADAD9"/>
      <color rgb="FF95094F"/>
      <color rgb="FFB3094F"/>
      <color rgb="FF1881A8"/>
      <color rgb="FFD7D7D7"/>
      <color rgb="FFFCD5B4"/>
      <color rgb="FFBEBEBE"/>
      <color rgb="FF92D050"/>
      <color rgb="FFCD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24</xdr:col>
      <xdr:colOff>152944</xdr:colOff>
      <xdr:row>0</xdr:row>
      <xdr:rowOff>0</xdr:rowOff>
    </xdr:from>
    <xdr:to>
      <xdr:col>32</xdr:col>
      <xdr:colOff>10359</xdr:colOff>
      <xdr:row>1</xdr:row>
      <xdr:rowOff>795847</xdr:rowOff>
    </xdr:to>
    <xdr:pic>
      <xdr:nvPicPr>
        <xdr:cNvPr id="2" name="Grafik 1">
          <a:extLst>
            <a:ext uri="{FF2B5EF4-FFF2-40B4-BE49-F238E27FC236}">
              <a16:creationId xmlns:a16="http://schemas.microsoft.com/office/drawing/2014/main" id="{EE6EA2D6-9F25-44C2-B3E0-D81E6E5952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01307" y="0"/>
          <a:ext cx="1801280" cy="109402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wskvw.ch/pruefungskommission-kaufleute/wp-content/uploads/sites/4/2023/12/Notengewichtung_Pruefungssystematik_BM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
    <tabColor theme="5" tint="-0.499984740745262"/>
  </sheetPr>
  <dimension ref="A1:AG56"/>
  <sheetViews>
    <sheetView showGridLines="0" tabSelected="1" zoomScale="130" zoomScaleNormal="130" zoomScalePageLayoutView="75" workbookViewId="0">
      <selection activeCell="AH12" sqref="AH12"/>
    </sheetView>
  </sheetViews>
  <sheetFormatPr baseColWidth="10" defaultColWidth="20" defaultRowHeight="14.25" x14ac:dyDescent="0.25"/>
  <cols>
    <col min="1" max="1" width="23" style="1" customWidth="1"/>
    <col min="2" max="2" width="0.85546875" style="2" customWidth="1"/>
    <col min="3" max="3" width="6.7109375" style="3" customWidth="1"/>
    <col min="4" max="4" width="0.85546875" style="3" customWidth="1"/>
    <col min="5" max="5" width="6.7109375" style="3" customWidth="1"/>
    <col min="6" max="6" width="2.140625" style="3" customWidth="1"/>
    <col min="7" max="7" width="6.7109375" style="3" customWidth="1"/>
    <col min="8" max="8" width="0.85546875" style="2" customWidth="1"/>
    <col min="9" max="9" width="6.7109375" style="3" customWidth="1"/>
    <col min="10" max="10" width="2.140625" style="2" customWidth="1"/>
    <col min="11" max="11" width="6.7109375" style="3" customWidth="1"/>
    <col min="12" max="12" width="0.85546875" style="3" customWidth="1"/>
    <col min="13" max="13" width="6.7109375" style="2" customWidth="1"/>
    <col min="14" max="14" width="2" style="2" customWidth="1"/>
    <col min="15" max="15" width="6.7109375" style="3" customWidth="1"/>
    <col min="16" max="16" width="0.85546875" style="3" customWidth="1"/>
    <col min="17" max="17" width="6.7109375" style="2" customWidth="1"/>
    <col min="18" max="18" width="0.85546875" style="2" customWidth="1"/>
    <col min="19" max="19" width="6.28515625" style="4" hidden="1" customWidth="1"/>
    <col min="20" max="20" width="9.140625" style="4" hidden="1" customWidth="1"/>
    <col min="21" max="21" width="6.85546875" style="4" hidden="1" customWidth="1"/>
    <col min="22" max="22" width="6.5703125" style="3" customWidth="1"/>
    <col min="23" max="23" width="8.28515625" style="3" customWidth="1"/>
    <col min="24" max="24" width="4.28515625" style="3" customWidth="1"/>
    <col min="25" max="25" width="8.85546875" style="2" customWidth="1"/>
    <col min="26" max="26" width="3.42578125" style="2" customWidth="1"/>
    <col min="27" max="27" width="10.85546875" style="3" customWidth="1"/>
    <col min="28" max="28" width="3.42578125" style="3" customWidth="1"/>
    <col min="29" max="29" width="2.7109375" style="2" customWidth="1"/>
    <col min="30" max="30" width="4.7109375" style="5" hidden="1" customWidth="1"/>
    <col min="31" max="31" width="5.7109375" style="4" hidden="1" customWidth="1"/>
    <col min="32" max="32" width="7.7109375" style="4" hidden="1" customWidth="1"/>
    <col min="33" max="16384" width="20" style="3"/>
  </cols>
  <sheetData>
    <row r="1" spans="1:33" ht="23.25" x14ac:dyDescent="0.25">
      <c r="A1" s="45" t="s">
        <v>43</v>
      </c>
      <c r="B1" s="41"/>
      <c r="C1" s="41"/>
      <c r="D1" s="41"/>
      <c r="E1" s="41"/>
      <c r="F1" s="41"/>
      <c r="G1" s="41"/>
      <c r="H1" s="41"/>
      <c r="I1" s="41"/>
      <c r="J1" s="41"/>
      <c r="K1" s="41"/>
      <c r="L1" s="41"/>
      <c r="M1" s="41"/>
      <c r="N1" s="41"/>
      <c r="O1" s="41"/>
      <c r="P1" s="41"/>
      <c r="Q1" s="41"/>
      <c r="R1" s="41"/>
      <c r="S1" s="22"/>
      <c r="T1" s="22"/>
      <c r="U1" s="22"/>
      <c r="V1" s="2"/>
      <c r="W1" s="2"/>
      <c r="X1" s="2"/>
      <c r="AA1" s="2"/>
      <c r="AB1" s="2"/>
      <c r="AD1" s="7"/>
      <c r="AE1" s="6"/>
      <c r="AF1" s="22"/>
      <c r="AG1" s="2"/>
    </row>
    <row r="2" spans="1:33" ht="67.5" customHeight="1" x14ac:dyDescent="0.25">
      <c r="A2" s="103" t="s">
        <v>41</v>
      </c>
      <c r="B2" s="103"/>
      <c r="C2" s="103"/>
      <c r="D2" s="103"/>
      <c r="E2" s="103"/>
      <c r="F2" s="103"/>
      <c r="G2" s="103"/>
      <c r="H2" s="103"/>
      <c r="I2" s="103"/>
      <c r="J2" s="104"/>
      <c r="K2" s="104"/>
      <c r="L2" s="104"/>
      <c r="M2" s="104"/>
      <c r="O2" s="2"/>
      <c r="P2" s="2"/>
      <c r="S2" s="22"/>
      <c r="T2" s="22"/>
      <c r="U2" s="22"/>
      <c r="V2" s="2"/>
      <c r="W2" s="2"/>
      <c r="X2" s="2"/>
      <c r="AA2" s="2"/>
      <c r="AB2" s="2"/>
      <c r="AD2" s="11"/>
      <c r="AE2" s="22"/>
      <c r="AF2" s="22"/>
      <c r="AG2" s="2"/>
    </row>
    <row r="3" spans="1:33" ht="15.6" customHeight="1" x14ac:dyDescent="0.25">
      <c r="A3" s="10"/>
      <c r="C3" s="2"/>
      <c r="D3" s="2"/>
      <c r="E3" s="2"/>
      <c r="F3" s="2"/>
      <c r="G3" s="2"/>
      <c r="I3" s="2"/>
      <c r="K3" s="2"/>
      <c r="L3" s="2"/>
      <c r="O3" s="2"/>
      <c r="P3" s="2"/>
      <c r="S3" s="28"/>
      <c r="T3" s="28"/>
      <c r="U3" s="29"/>
      <c r="V3" s="30"/>
      <c r="W3" s="98" t="s">
        <v>25</v>
      </c>
      <c r="X3" s="98"/>
      <c r="Y3" s="98"/>
      <c r="Z3" s="98"/>
      <c r="AA3" s="98"/>
      <c r="AB3" s="98"/>
      <c r="AC3" s="98"/>
      <c r="AD3" s="11"/>
      <c r="AE3" s="22"/>
      <c r="AF3" s="22"/>
      <c r="AG3" s="2"/>
    </row>
    <row r="4" spans="1:33" ht="3" customHeight="1" x14ac:dyDescent="0.25">
      <c r="A4" s="10"/>
      <c r="C4" s="2"/>
      <c r="D4" s="2"/>
      <c r="E4" s="2"/>
      <c r="F4" s="2"/>
      <c r="G4" s="2"/>
      <c r="I4" s="2"/>
      <c r="K4" s="2"/>
      <c r="L4" s="2"/>
      <c r="O4" s="2"/>
      <c r="P4" s="2"/>
      <c r="S4" s="3"/>
      <c r="T4" s="3"/>
      <c r="U4" s="3"/>
      <c r="Y4" s="3"/>
      <c r="Z4" s="3"/>
      <c r="AC4" s="3"/>
      <c r="AD4" s="11"/>
      <c r="AE4" s="22"/>
      <c r="AF4" s="22"/>
      <c r="AG4" s="2"/>
    </row>
    <row r="5" spans="1:33" s="8" customFormat="1" ht="25.15" customHeight="1" x14ac:dyDescent="0.25">
      <c r="A5" s="46"/>
      <c r="B5" s="57"/>
      <c r="C5" s="91" t="s">
        <v>4</v>
      </c>
      <c r="D5" s="91"/>
      <c r="E5" s="91"/>
      <c r="F5" s="58"/>
      <c r="G5" s="91" t="s">
        <v>5</v>
      </c>
      <c r="H5" s="91"/>
      <c r="I5" s="91"/>
      <c r="J5" s="59"/>
      <c r="K5" s="91" t="s">
        <v>6</v>
      </c>
      <c r="L5" s="91"/>
      <c r="M5" s="91"/>
      <c r="N5" s="59"/>
      <c r="O5" s="91" t="s">
        <v>7</v>
      </c>
      <c r="P5" s="91"/>
      <c r="Q5" s="91"/>
      <c r="R5" s="59"/>
      <c r="S5" s="90" t="s">
        <v>20</v>
      </c>
      <c r="T5" s="90"/>
      <c r="U5" s="90"/>
      <c r="V5" s="59"/>
      <c r="W5" s="91" t="s">
        <v>26</v>
      </c>
      <c r="X5" s="91"/>
      <c r="Y5" s="91"/>
      <c r="Z5" s="59"/>
      <c r="AA5" s="60" t="s">
        <v>38</v>
      </c>
      <c r="AB5" s="62"/>
      <c r="AC5" s="61" t="s">
        <v>13</v>
      </c>
      <c r="AD5" s="100" t="s">
        <v>20</v>
      </c>
      <c r="AE5" s="100"/>
      <c r="AF5" s="100"/>
      <c r="AG5" s="27"/>
    </row>
    <row r="6" spans="1:33" s="1" customFormat="1" ht="23.25" customHeight="1" x14ac:dyDescent="0.25">
      <c r="A6" s="46"/>
      <c r="B6" s="46"/>
      <c r="C6" s="63" t="s">
        <v>14</v>
      </c>
      <c r="D6" s="48"/>
      <c r="E6" s="63" t="s">
        <v>15</v>
      </c>
      <c r="F6" s="48"/>
      <c r="G6" s="63" t="s">
        <v>16</v>
      </c>
      <c r="H6" s="48"/>
      <c r="I6" s="63" t="s">
        <v>17</v>
      </c>
      <c r="J6" s="48"/>
      <c r="K6" s="63" t="s">
        <v>18</v>
      </c>
      <c r="L6" s="48"/>
      <c r="M6" s="63" t="s">
        <v>19</v>
      </c>
      <c r="N6" s="48"/>
      <c r="O6" s="63" t="s">
        <v>8</v>
      </c>
      <c r="P6" s="48"/>
      <c r="Q6" s="63" t="s">
        <v>9</v>
      </c>
      <c r="R6" s="48"/>
      <c r="S6" s="63" t="s">
        <v>13</v>
      </c>
      <c r="T6" s="64" t="s">
        <v>21</v>
      </c>
      <c r="U6" s="64" t="s">
        <v>22</v>
      </c>
      <c r="V6" s="48"/>
      <c r="W6" s="63" t="s">
        <v>10</v>
      </c>
      <c r="X6" s="48"/>
      <c r="Y6" s="63" t="s">
        <v>11</v>
      </c>
      <c r="Z6" s="48"/>
      <c r="AA6" s="63"/>
      <c r="AB6" s="48"/>
      <c r="AC6" s="48"/>
      <c r="AD6" s="11" t="s">
        <v>13</v>
      </c>
      <c r="AE6" s="31" t="s">
        <v>21</v>
      </c>
      <c r="AF6" s="31" t="s">
        <v>22</v>
      </c>
      <c r="AG6" s="10"/>
    </row>
    <row r="7" spans="1:33" ht="3" customHeight="1" thickBot="1" x14ac:dyDescent="0.3">
      <c r="A7" s="10"/>
      <c r="B7" s="12"/>
      <c r="C7" s="14"/>
      <c r="D7" s="12"/>
      <c r="E7" s="14"/>
      <c r="F7" s="12"/>
      <c r="G7" s="14"/>
      <c r="H7" s="12"/>
      <c r="I7" s="14"/>
      <c r="J7" s="13"/>
      <c r="K7" s="14"/>
      <c r="L7" s="14"/>
      <c r="M7" s="14"/>
      <c r="N7" s="13"/>
      <c r="O7" s="14"/>
      <c r="P7" s="14"/>
      <c r="Q7" s="14"/>
      <c r="R7" s="13"/>
      <c r="S7" s="22"/>
      <c r="T7" s="22"/>
      <c r="U7" s="22"/>
      <c r="V7" s="2"/>
      <c r="W7" s="14"/>
      <c r="X7" s="14"/>
      <c r="Y7" s="14"/>
      <c r="Z7" s="13"/>
      <c r="AA7" s="14"/>
      <c r="AB7" s="2"/>
      <c r="AC7" s="13"/>
      <c r="AD7" s="11"/>
      <c r="AE7" s="22"/>
      <c r="AF7" s="22"/>
      <c r="AG7" s="2"/>
    </row>
    <row r="8" spans="1:33" ht="15.6" customHeight="1" thickTop="1" thickBot="1" x14ac:dyDescent="0.3">
      <c r="A8" s="71" t="s">
        <v>0</v>
      </c>
      <c r="B8" s="12"/>
      <c r="C8" s="51"/>
      <c r="D8" s="12"/>
      <c r="E8" s="51"/>
      <c r="F8" s="12"/>
      <c r="G8" s="51"/>
      <c r="H8" s="12"/>
      <c r="I8" s="51"/>
      <c r="J8" s="13"/>
      <c r="K8" s="51"/>
      <c r="L8" s="14"/>
      <c r="M8" s="51"/>
      <c r="N8" s="13"/>
      <c r="O8" s="51"/>
      <c r="P8" s="14"/>
      <c r="Q8" s="51"/>
      <c r="R8" s="13"/>
      <c r="S8" s="33">
        <v>0.125</v>
      </c>
      <c r="T8" s="34" t="str">
        <f>IF(ISNUMBER(#REF!),IF(#REF!-4&lt;0,#REF!-4,0),"")</f>
        <v/>
      </c>
      <c r="U8" s="35" t="e">
        <f>IF(#REF!&lt;4,1,0)</f>
        <v>#REF!</v>
      </c>
      <c r="V8" s="2"/>
      <c r="W8" s="43" t="str">
        <f>IF(COUNT(C8:M8)&gt;0,ROUND(2*AVERAGE(C8:M8),0)/2,"--")</f>
        <v>--</v>
      </c>
      <c r="X8" s="14"/>
      <c r="Y8" s="43" t="str">
        <f>IF(COUNT($O8:$Q8)=2,ROUND(2*AVERAGE($O8:$Q8),0)/2,"--")</f>
        <v>--</v>
      </c>
      <c r="Z8" s="13"/>
      <c r="AA8" s="54" t="str">
        <f>IF(COUNT(W8:Y8)=2,ROUND(2*AVERAGE(W8:Y8),0)/2,"--")</f>
        <v>--</v>
      </c>
      <c r="AB8" s="2"/>
      <c r="AC8" s="32" t="s">
        <v>33</v>
      </c>
      <c r="AD8" s="33"/>
      <c r="AE8" s="34" t="str">
        <f>IF(ISNUMBER(AA8),IF(AA8-4&lt;0,AA8-4,0),"")</f>
        <v/>
      </c>
      <c r="AF8" s="35">
        <f>IF(AA8&lt;4,1,0)</f>
        <v>0</v>
      </c>
      <c r="AG8" s="2"/>
    </row>
    <row r="9" spans="1:33" ht="3" customHeight="1" thickTop="1" thickBot="1" x14ac:dyDescent="0.3">
      <c r="A9" s="48"/>
      <c r="B9" s="12"/>
      <c r="C9" s="14"/>
      <c r="D9" s="12"/>
      <c r="E9" s="14"/>
      <c r="F9" s="12"/>
      <c r="G9" s="14"/>
      <c r="H9" s="12"/>
      <c r="I9" s="14"/>
      <c r="J9" s="13"/>
      <c r="K9" s="14"/>
      <c r="L9" s="14"/>
      <c r="M9" s="14"/>
      <c r="N9" s="13"/>
      <c r="O9" s="14"/>
      <c r="P9" s="14"/>
      <c r="Q9" s="14"/>
      <c r="R9" s="13"/>
      <c r="S9" s="36"/>
      <c r="T9" s="34"/>
      <c r="U9" s="35"/>
      <c r="V9" s="2"/>
      <c r="W9" s="14"/>
      <c r="X9" s="14"/>
      <c r="Y9" s="14"/>
      <c r="Z9" s="13"/>
      <c r="AA9" s="14"/>
      <c r="AB9" s="2"/>
      <c r="AC9" s="13"/>
      <c r="AD9" s="36"/>
      <c r="AE9" s="34"/>
      <c r="AF9" s="35"/>
      <c r="AG9" s="2"/>
    </row>
    <row r="10" spans="1:33" ht="15.6" customHeight="1" thickTop="1" thickBot="1" x14ac:dyDescent="0.3">
      <c r="A10" s="55" t="s">
        <v>1</v>
      </c>
      <c r="B10" s="12"/>
      <c r="C10" s="51"/>
      <c r="D10" s="12"/>
      <c r="E10" s="51"/>
      <c r="F10" s="12"/>
      <c r="G10" s="51"/>
      <c r="H10" s="12"/>
      <c r="I10" s="51"/>
      <c r="J10" s="13"/>
      <c r="K10" s="51"/>
      <c r="L10" s="14"/>
      <c r="M10" s="51"/>
      <c r="N10" s="13"/>
      <c r="O10" s="51"/>
      <c r="P10" s="14"/>
      <c r="Q10" s="51"/>
      <c r="R10" s="13"/>
      <c r="S10" s="33">
        <v>0.125</v>
      </c>
      <c r="T10" s="34" t="str">
        <f>IF(ISNUMBER(#REF!),IF(#REF!-4&lt;0,#REF!-4,0),"")</f>
        <v/>
      </c>
      <c r="U10" s="35" t="e">
        <f>IF(#REF!&lt;4,1,0)</f>
        <v>#REF!</v>
      </c>
      <c r="V10" s="2"/>
      <c r="W10" s="43" t="str">
        <f>IF(COUNT(C10:M10)&gt;0,ROUND(2*AVERAGE(C10:M10),0)/2,"--")</f>
        <v>--</v>
      </c>
      <c r="X10" s="14"/>
      <c r="Y10" s="43" t="str">
        <f>IF(COUNT($O10:$Q10)=2,ROUND(2*AVERAGE($O10:$Q10),0)/2,"--")</f>
        <v>--</v>
      </c>
      <c r="Z10" s="13"/>
      <c r="AA10" s="54" t="str">
        <f>IF(COUNT(W10:Y10)=2,ROUND(2*AVERAGE(W10:Y10),0)/2,"--")</f>
        <v>--</v>
      </c>
      <c r="AB10" s="2"/>
      <c r="AC10" s="32" t="s">
        <v>33</v>
      </c>
      <c r="AD10" s="33"/>
      <c r="AE10" s="34" t="str">
        <f>IF(ISNUMBER(AA10),IF(AA10-4&lt;0,AA10-4,0),"")</f>
        <v/>
      </c>
      <c r="AF10" s="35">
        <f>IF(AA10&lt;4,1,0)</f>
        <v>0</v>
      </c>
      <c r="AG10" s="2"/>
    </row>
    <row r="11" spans="1:33" ht="3" customHeight="1" thickTop="1" thickBot="1" x14ac:dyDescent="0.3">
      <c r="A11" s="48"/>
      <c r="B11" s="12"/>
      <c r="C11" s="14"/>
      <c r="D11" s="12"/>
      <c r="E11" s="14"/>
      <c r="F11" s="12"/>
      <c r="G11" s="14"/>
      <c r="H11" s="12"/>
      <c r="I11" s="14"/>
      <c r="J11" s="13"/>
      <c r="K11" s="14"/>
      <c r="L11" s="14"/>
      <c r="M11" s="14"/>
      <c r="N11" s="13"/>
      <c r="O11" s="14"/>
      <c r="P11" s="14"/>
      <c r="Q11" s="14"/>
      <c r="R11" s="13"/>
      <c r="S11" s="36"/>
      <c r="T11" s="34"/>
      <c r="U11" s="35"/>
      <c r="V11" s="2"/>
      <c r="W11" s="14"/>
      <c r="X11" s="14"/>
      <c r="Y11" s="14"/>
      <c r="Z11" s="13"/>
      <c r="AA11" s="14"/>
      <c r="AB11" s="2"/>
      <c r="AC11" s="13"/>
      <c r="AD11" s="36"/>
      <c r="AE11" s="34"/>
      <c r="AF11" s="35"/>
      <c r="AG11" s="2"/>
    </row>
    <row r="12" spans="1:33" ht="15.6" customHeight="1" thickTop="1" thickBot="1" x14ac:dyDescent="0.3">
      <c r="A12" s="55" t="s">
        <v>2</v>
      </c>
      <c r="B12" s="12"/>
      <c r="C12" s="51"/>
      <c r="D12" s="12"/>
      <c r="E12" s="51"/>
      <c r="F12" s="12"/>
      <c r="G12" s="51"/>
      <c r="H12" s="12"/>
      <c r="I12" s="51"/>
      <c r="J12" s="13"/>
      <c r="K12" s="51"/>
      <c r="L12" s="14"/>
      <c r="M12" s="51"/>
      <c r="N12" s="13"/>
      <c r="O12" s="51"/>
      <c r="P12" s="14"/>
      <c r="Q12" s="51"/>
      <c r="R12" s="13"/>
      <c r="S12" s="33">
        <v>0.125</v>
      </c>
      <c r="T12" s="34" t="str">
        <f>IF(ISNUMBER(#REF!),IF(#REF!-4&lt;0,#REF!-4,0),"")</f>
        <v/>
      </c>
      <c r="U12" s="35" t="e">
        <f>IF(#REF!&lt;4,1,0)</f>
        <v>#REF!</v>
      </c>
      <c r="V12" s="2"/>
      <c r="W12" s="43" t="str">
        <f>IF(COUNT(C12:M12)&gt;0,ROUND(2*AVERAGE(C12:M12),0)/2,"--")</f>
        <v>--</v>
      </c>
      <c r="X12" s="14"/>
      <c r="Y12" s="43" t="str">
        <f>IF(COUNT($O12:$Q12)=2,ROUND(2*AVERAGE($O12:$Q12),0)/2,"--")</f>
        <v>--</v>
      </c>
      <c r="Z12" s="13"/>
      <c r="AA12" s="54" t="str">
        <f>IF(COUNT(W12:Y12)=2,ROUND(2*AVERAGE(W12:Y12),0)/2,"--")</f>
        <v>--</v>
      </c>
      <c r="AB12" s="2"/>
      <c r="AC12" s="32" t="s">
        <v>33</v>
      </c>
      <c r="AD12" s="33"/>
      <c r="AE12" s="34" t="str">
        <f>IF(ISNUMBER(AA12),IF(AA12-4&lt;0,AA12-4,0),"")</f>
        <v/>
      </c>
      <c r="AF12" s="35">
        <f>IF(AA12&lt;4,1,0)</f>
        <v>0</v>
      </c>
      <c r="AG12" s="2"/>
    </row>
    <row r="13" spans="1:33" ht="3" customHeight="1" thickTop="1" thickBot="1" x14ac:dyDescent="0.3">
      <c r="A13" s="48"/>
      <c r="B13" s="12"/>
      <c r="C13" s="14"/>
      <c r="D13" s="12"/>
      <c r="E13" s="14"/>
      <c r="F13" s="12"/>
      <c r="G13" s="14"/>
      <c r="H13" s="12"/>
      <c r="I13" s="14"/>
      <c r="J13" s="13"/>
      <c r="K13" s="14"/>
      <c r="L13" s="14"/>
      <c r="M13" s="14"/>
      <c r="N13" s="13"/>
      <c r="O13" s="14"/>
      <c r="P13" s="14"/>
      <c r="Q13" s="14"/>
      <c r="R13" s="13"/>
      <c r="S13" s="36"/>
      <c r="T13" s="34"/>
      <c r="U13" s="35"/>
      <c r="V13" s="2"/>
      <c r="W13" s="14"/>
      <c r="X13" s="14"/>
      <c r="Y13" s="14"/>
      <c r="Z13" s="13"/>
      <c r="AA13" s="14"/>
      <c r="AB13" s="2"/>
      <c r="AC13" s="13"/>
      <c r="AD13" s="36"/>
      <c r="AE13" s="34"/>
      <c r="AF13" s="35"/>
      <c r="AG13" s="2"/>
    </row>
    <row r="14" spans="1:33" s="2" customFormat="1" ht="15.6" customHeight="1" thickTop="1" thickBot="1" x14ac:dyDescent="0.3">
      <c r="A14" s="55" t="s">
        <v>30</v>
      </c>
      <c r="B14" s="12"/>
      <c r="C14" s="51"/>
      <c r="D14" s="12"/>
      <c r="E14" s="51"/>
      <c r="F14" s="12"/>
      <c r="G14" s="51"/>
      <c r="H14" s="12"/>
      <c r="I14" s="51"/>
      <c r="J14" s="13"/>
      <c r="K14" s="51"/>
      <c r="L14" s="14"/>
      <c r="M14" s="51"/>
      <c r="N14" s="13"/>
      <c r="O14" s="93"/>
      <c r="P14" s="94"/>
      <c r="Q14" s="95"/>
      <c r="R14" s="13"/>
      <c r="S14" s="33">
        <v>0.125</v>
      </c>
      <c r="T14" s="34" t="str">
        <f>IF(ISNUMBER(#REF!),IF(#REF!-4&lt;0,#REF!-4,0),"")</f>
        <v/>
      </c>
      <c r="U14" s="97" t="e">
        <f>IF(#REF!&lt;4,1,0)</f>
        <v>#REF!</v>
      </c>
      <c r="W14" s="43" t="str">
        <f>IF(COUNT(C14:M14)&gt;0,ROUND(2*AVERAGE(C14:M14),0)/2,"--")</f>
        <v>--</v>
      </c>
      <c r="X14" s="14"/>
      <c r="Y14" s="43" t="str">
        <f>IF(ISNUMBER(O14),O14,"--")</f>
        <v>--</v>
      </c>
      <c r="Z14" s="13"/>
      <c r="AA14" s="54" t="str">
        <f>IF(COUNT(W14,Y14)=2,ROUND(2*AVERAGE(W14,Y14),0)/2,"--")</f>
        <v>--</v>
      </c>
      <c r="AC14" s="74" t="s">
        <v>33</v>
      </c>
      <c r="AD14" s="101"/>
      <c r="AE14" s="70" t="str">
        <f>IF(ISNUMBER(AA14),IF(AA14-4&lt;0,AA14-4,0),"")</f>
        <v/>
      </c>
      <c r="AF14" s="69">
        <f>IF(AA14&lt;4,1,0)</f>
        <v>0</v>
      </c>
    </row>
    <row r="15" spans="1:33" s="84" customFormat="1" ht="3" customHeight="1" thickTop="1" thickBot="1" x14ac:dyDescent="0.3">
      <c r="A15" s="78"/>
      <c r="B15" s="79"/>
      <c r="C15" s="80"/>
      <c r="D15" s="79"/>
      <c r="E15" s="80"/>
      <c r="F15" s="79"/>
      <c r="G15" s="80"/>
      <c r="H15" s="79"/>
      <c r="I15" s="80"/>
      <c r="J15" s="81"/>
      <c r="K15" s="80"/>
      <c r="L15" s="80"/>
      <c r="M15" s="80"/>
      <c r="N15" s="81"/>
      <c r="O15" s="80"/>
      <c r="P15" s="80"/>
      <c r="Q15" s="80"/>
      <c r="R15" s="81"/>
      <c r="S15" s="82"/>
      <c r="T15" s="83"/>
      <c r="U15" s="97"/>
      <c r="W15" s="80"/>
      <c r="X15" s="80"/>
      <c r="Z15" s="81"/>
      <c r="AA15" s="80"/>
      <c r="AC15" s="81"/>
      <c r="AD15" s="102"/>
      <c r="AE15" s="88"/>
      <c r="AF15" s="85"/>
    </row>
    <row r="16" spans="1:33" s="2" customFormat="1" ht="15.6" customHeight="1" thickTop="1" thickBot="1" x14ac:dyDescent="0.3">
      <c r="A16" s="55" t="s">
        <v>31</v>
      </c>
      <c r="B16" s="12"/>
      <c r="C16" s="51"/>
      <c r="D16" s="12"/>
      <c r="E16" s="51"/>
      <c r="F16" s="12"/>
      <c r="G16" s="51"/>
      <c r="H16" s="12"/>
      <c r="I16" s="51"/>
      <c r="J16" s="13"/>
      <c r="K16" s="51"/>
      <c r="L16" s="14"/>
      <c r="M16" s="51"/>
      <c r="N16" s="13"/>
      <c r="O16" s="93"/>
      <c r="P16" s="94"/>
      <c r="Q16" s="95"/>
      <c r="R16" s="13"/>
      <c r="S16" s="36"/>
      <c r="T16" s="34"/>
      <c r="U16" s="97"/>
      <c r="W16" s="43" t="str">
        <f>IF(COUNT(C16:M16)&gt;0,ROUND(2*AVERAGE(C16:M16),0)/2,"--")</f>
        <v>--</v>
      </c>
      <c r="X16" s="14"/>
      <c r="Y16" s="43" t="str">
        <f>IF(ISNUMBER(O16),O16,"--")</f>
        <v>--</v>
      </c>
      <c r="Z16" s="13"/>
      <c r="AA16" s="54" t="str">
        <f>IF(COUNT(W16:Y16)=2,ROUND(2*AVERAGE(W16:Y16),0)/2,"--")</f>
        <v>--</v>
      </c>
      <c r="AC16" s="74" t="s">
        <v>33</v>
      </c>
      <c r="AD16" s="102"/>
      <c r="AE16" s="70" t="str">
        <f>IF(ISNUMBER(AA16),IF(AA16-4&lt;0,AA16-4,0),"")</f>
        <v/>
      </c>
      <c r="AF16" s="69">
        <f>IF(AA16&lt;4,1,0)</f>
        <v>0</v>
      </c>
    </row>
    <row r="17" spans="1:33" ht="3" customHeight="1" thickTop="1" thickBot="1" x14ac:dyDescent="0.3">
      <c r="A17" s="48"/>
      <c r="B17" s="12"/>
      <c r="C17" s="14"/>
      <c r="D17" s="12"/>
      <c r="E17" s="14"/>
      <c r="F17" s="12"/>
      <c r="G17" s="14"/>
      <c r="H17" s="12"/>
      <c r="I17" s="14"/>
      <c r="J17" s="13"/>
      <c r="K17" s="14"/>
      <c r="L17" s="14"/>
      <c r="M17" s="14"/>
      <c r="N17" s="13"/>
      <c r="O17" s="14"/>
      <c r="P17" s="14"/>
      <c r="Q17" s="14"/>
      <c r="R17" s="13"/>
      <c r="S17" s="36"/>
      <c r="T17" s="34"/>
      <c r="U17" s="35"/>
      <c r="V17" s="2"/>
      <c r="W17" s="14"/>
      <c r="X17" s="14"/>
      <c r="Y17" s="14"/>
      <c r="Z17" s="13"/>
      <c r="AA17" s="14"/>
      <c r="AB17" s="2"/>
      <c r="AC17" s="13"/>
      <c r="AD17" s="36"/>
      <c r="AE17" s="34"/>
      <c r="AF17" s="35"/>
      <c r="AG17" s="2"/>
    </row>
    <row r="18" spans="1:33" ht="15.6" customHeight="1" thickTop="1" thickBot="1" x14ac:dyDescent="0.3">
      <c r="A18" s="56" t="s">
        <v>32</v>
      </c>
      <c r="B18" s="12"/>
      <c r="C18" s="15"/>
      <c r="D18" s="16"/>
      <c r="E18" s="52"/>
      <c r="F18" s="17"/>
      <c r="G18" s="52"/>
      <c r="H18" s="17">
        <v>3</v>
      </c>
      <c r="I18" s="52"/>
      <c r="J18" s="16"/>
      <c r="K18" s="86"/>
      <c r="L18" s="16"/>
      <c r="N18" s="16"/>
      <c r="O18" s="15"/>
      <c r="P18" s="16"/>
      <c r="Q18" s="15"/>
      <c r="R18" s="16"/>
      <c r="S18" s="33"/>
      <c r="T18" s="34"/>
      <c r="U18" s="35"/>
      <c r="V18" s="2"/>
      <c r="W18" s="44" t="str">
        <f>IF(COUNT(E20,G20,I20)&gt;0,ROUND(2*AVERAGE(E20,G20,I20),0)/2,"--")</f>
        <v>--</v>
      </c>
      <c r="X18" s="16"/>
      <c r="Y18" s="15"/>
      <c r="Z18" s="16"/>
      <c r="AA18" s="14"/>
      <c r="AB18" s="2"/>
      <c r="AC18" s="13"/>
      <c r="AD18" s="36"/>
      <c r="AE18" s="34"/>
      <c r="AF18" s="35"/>
      <c r="AG18" s="2"/>
    </row>
    <row r="19" spans="1:33" ht="15.6" customHeight="1" thickTop="1" thickBot="1" x14ac:dyDescent="0.3">
      <c r="A19" s="56"/>
      <c r="B19" s="12"/>
      <c r="C19" s="15"/>
      <c r="D19" s="16"/>
      <c r="E19" s="52"/>
      <c r="F19" s="17"/>
      <c r="G19" s="52"/>
      <c r="H19" s="17"/>
      <c r="I19" s="52"/>
      <c r="J19" s="16"/>
      <c r="K19" s="86"/>
      <c r="L19" s="16"/>
      <c r="N19" s="16"/>
      <c r="O19" s="15"/>
      <c r="P19" s="16"/>
      <c r="Q19" s="15"/>
      <c r="R19" s="16"/>
      <c r="S19" s="72"/>
      <c r="T19" s="70"/>
      <c r="U19" s="69"/>
      <c r="V19" s="2"/>
      <c r="W19" s="87"/>
      <c r="X19" s="16"/>
      <c r="Y19" s="15"/>
      <c r="Z19" s="16"/>
      <c r="AA19" s="14"/>
      <c r="AB19" s="2"/>
      <c r="AC19" s="13"/>
      <c r="AD19" s="73"/>
      <c r="AE19" s="70"/>
      <c r="AF19" s="69"/>
      <c r="AG19" s="2"/>
    </row>
    <row r="20" spans="1:33" ht="5.25" hidden="1" customHeight="1" thickTop="1" x14ac:dyDescent="0.25">
      <c r="A20" s="48"/>
      <c r="B20" s="12"/>
      <c r="C20" s="14"/>
      <c r="D20" s="14"/>
      <c r="E20" s="14" t="str">
        <f>IF(COUNT(E18,E19)&gt;0,ROUND(2*AVERAGE(E18,E19),0)/2,"--")</f>
        <v>--</v>
      </c>
      <c r="F20" s="13"/>
      <c r="G20" s="14" t="str">
        <f>IF(COUNT(G18,G19)&gt;0,ROUND(2*AVERAGE(G18,G19),0)/2,"--")</f>
        <v>--</v>
      </c>
      <c r="H20" s="14"/>
      <c r="I20" s="14" t="str">
        <f>IF(COUNT(I18,I19)&gt;0,ROUND(2*AVERAGE(I18,I19),0)/2,"--")</f>
        <v>--</v>
      </c>
      <c r="J20" s="13"/>
      <c r="K20" s="14"/>
      <c r="L20" s="14"/>
      <c r="M20" s="14"/>
      <c r="N20" s="13"/>
      <c r="O20" s="14"/>
      <c r="P20" s="14"/>
      <c r="Q20" s="14"/>
      <c r="R20" s="13"/>
      <c r="S20" s="36"/>
      <c r="T20" s="34">
        <v>0</v>
      </c>
      <c r="U20" s="35"/>
      <c r="V20" s="2"/>
      <c r="W20" s="14"/>
      <c r="X20" s="14"/>
      <c r="Y20" s="14"/>
      <c r="Z20" s="13"/>
      <c r="AA20" s="15"/>
      <c r="AB20" s="2"/>
      <c r="AC20" s="13"/>
      <c r="AD20" s="34"/>
      <c r="AE20" s="34"/>
      <c r="AF20" s="34"/>
      <c r="AG20" s="2"/>
    </row>
    <row r="21" spans="1:33" ht="5.25" customHeight="1" thickTop="1" thickBot="1" x14ac:dyDescent="0.3">
      <c r="A21" s="48"/>
      <c r="B21" s="12"/>
      <c r="C21" s="14"/>
      <c r="D21" s="14"/>
      <c r="E21" s="14"/>
      <c r="F21" s="13"/>
      <c r="G21" s="14"/>
      <c r="H21" s="14"/>
      <c r="I21" s="14"/>
      <c r="J21" s="13"/>
      <c r="K21" s="14"/>
      <c r="L21" s="14"/>
      <c r="M21" s="14"/>
      <c r="N21" s="13"/>
      <c r="O21" s="14"/>
      <c r="P21" s="14"/>
      <c r="Q21" s="14"/>
      <c r="R21" s="13"/>
      <c r="S21" s="75"/>
      <c r="T21" s="70"/>
      <c r="U21" s="76"/>
      <c r="V21" s="2"/>
      <c r="W21" s="14"/>
      <c r="X21" s="14"/>
      <c r="Y21" s="14"/>
      <c r="Z21" s="13"/>
      <c r="AA21" s="15"/>
      <c r="AB21" s="2"/>
      <c r="AC21" s="13"/>
      <c r="AD21" s="70"/>
      <c r="AE21" s="70"/>
      <c r="AF21" s="70"/>
      <c r="AG21" s="2"/>
    </row>
    <row r="22" spans="1:33" ht="15.6" customHeight="1" thickTop="1" thickBot="1" x14ac:dyDescent="0.3">
      <c r="A22" s="56" t="s">
        <v>12</v>
      </c>
      <c r="B22" s="12"/>
      <c r="C22" s="15"/>
      <c r="D22" s="16"/>
      <c r="E22" s="15"/>
      <c r="F22" s="16"/>
      <c r="G22" s="15"/>
      <c r="H22" s="16"/>
      <c r="I22" s="15"/>
      <c r="J22" s="16"/>
      <c r="K22" s="15"/>
      <c r="L22" s="16"/>
      <c r="M22" s="52"/>
      <c r="N22" s="16"/>
      <c r="O22" s="2"/>
      <c r="P22" s="15"/>
      <c r="Q22" s="15"/>
      <c r="R22" s="16"/>
      <c r="S22" s="36">
        <v>0.125</v>
      </c>
      <c r="T22" s="34" t="str">
        <f>IF(ISNUMBER(#REF!),IF(#REF!-4&lt;0,#REF!-4,0),"")</f>
        <v/>
      </c>
      <c r="U22" s="35" t="e">
        <f>IF(#REF!&lt;4,1,0)</f>
        <v>#REF!</v>
      </c>
      <c r="V22" s="2"/>
      <c r="W22" s="15"/>
      <c r="X22" s="16"/>
      <c r="Y22" s="44" t="str">
        <f>IF(ISNUMBER(M22),M22,"--")</f>
        <v>--</v>
      </c>
      <c r="Z22" s="16"/>
      <c r="AA22" s="54" t="str">
        <f>IF(COUNT(Y22,W18)=2,ROUND(2*AVERAGE(Y22,W18),0)/2,"--")</f>
        <v>--</v>
      </c>
      <c r="AB22" s="2"/>
      <c r="AC22" s="32" t="s">
        <v>33</v>
      </c>
      <c r="AD22" s="99"/>
      <c r="AE22" s="70" t="str">
        <f>IF(ISNUMBER(AA22),IF(AA22-4&lt;0,AA22-4,0),"")</f>
        <v/>
      </c>
      <c r="AF22" s="97">
        <f>IF(AA22&lt;4,1,0)</f>
        <v>0</v>
      </c>
      <c r="AG22" s="2"/>
    </row>
    <row r="23" spans="1:33" ht="3" customHeight="1" thickTop="1" thickBot="1" x14ac:dyDescent="0.3">
      <c r="A23" s="48"/>
      <c r="B23" s="12"/>
      <c r="C23" s="14"/>
      <c r="D23" s="12"/>
      <c r="E23" s="14"/>
      <c r="F23" s="12"/>
      <c r="G23" s="14"/>
      <c r="H23" s="12"/>
      <c r="I23" s="14"/>
      <c r="J23" s="13"/>
      <c r="K23" s="14"/>
      <c r="L23" s="14"/>
      <c r="M23" s="14"/>
      <c r="N23" s="13"/>
      <c r="O23" s="14"/>
      <c r="P23" s="14"/>
      <c r="Q23" s="14"/>
      <c r="R23" s="13"/>
      <c r="S23" s="22"/>
      <c r="T23" s="22"/>
      <c r="U23" s="22"/>
      <c r="V23" s="2"/>
      <c r="W23" s="14"/>
      <c r="X23" s="14"/>
      <c r="Y23" s="14"/>
      <c r="Z23" s="13"/>
      <c r="AA23" s="14"/>
      <c r="AB23" s="2"/>
      <c r="AC23" s="13"/>
      <c r="AD23" s="99"/>
      <c r="AE23" s="83"/>
      <c r="AF23" s="97"/>
      <c r="AG23" s="2"/>
    </row>
    <row r="24" spans="1:33" s="2" customFormat="1" ht="15.6" customHeight="1" thickTop="1" thickBot="1" x14ac:dyDescent="0.3">
      <c r="A24" s="55" t="s">
        <v>28</v>
      </c>
      <c r="B24" s="12"/>
      <c r="C24" s="51"/>
      <c r="D24" s="12"/>
      <c r="E24" s="51"/>
      <c r="F24" s="12"/>
      <c r="G24" s="51"/>
      <c r="H24" s="12"/>
      <c r="I24" s="51"/>
      <c r="J24" s="13"/>
      <c r="N24" s="13"/>
      <c r="O24" s="14"/>
      <c r="P24" s="14"/>
      <c r="Q24" s="14"/>
      <c r="R24" s="13"/>
      <c r="S24" s="22"/>
      <c r="T24" s="22"/>
      <c r="U24" s="22"/>
      <c r="W24" s="43" t="str">
        <f>IF(COUNT(C24:I24)&gt;0,ROUND(2*AVERAGE(C24:I24),0)/2,"--")</f>
        <v>--</v>
      </c>
      <c r="X24" s="14"/>
      <c r="Y24" s="15"/>
      <c r="Z24" s="13"/>
      <c r="AA24" s="54" t="str">
        <f>IF(ISBLANK(W24),"--",W24)</f>
        <v>--</v>
      </c>
      <c r="AC24" s="32" t="s">
        <v>33</v>
      </c>
      <c r="AD24" s="37"/>
      <c r="AE24" s="70" t="str">
        <f>IF(ISNUMBER(AA24),IF(AA24-4&lt;0,AA24-4,0),"")</f>
        <v/>
      </c>
      <c r="AF24" s="35">
        <f>IF(AA24&lt;4,1,0)</f>
        <v>0</v>
      </c>
    </row>
    <row r="25" spans="1:33" ht="3" customHeight="1" thickTop="1" thickBot="1" x14ac:dyDescent="0.3">
      <c r="A25" s="48"/>
      <c r="B25" s="12"/>
      <c r="C25" s="14"/>
      <c r="D25" s="12"/>
      <c r="E25" s="14"/>
      <c r="F25" s="12"/>
      <c r="G25" s="14"/>
      <c r="H25" s="12"/>
      <c r="I25" s="14"/>
      <c r="J25" s="13"/>
      <c r="K25" s="14"/>
      <c r="L25" s="14"/>
      <c r="M25" s="14"/>
      <c r="N25" s="13"/>
      <c r="O25" s="14"/>
      <c r="P25" s="14"/>
      <c r="Q25" s="14"/>
      <c r="R25" s="13"/>
      <c r="S25" s="22"/>
      <c r="T25" s="22"/>
      <c r="U25" s="22"/>
      <c r="V25" s="2"/>
      <c r="W25" s="14"/>
      <c r="X25" s="14"/>
      <c r="Y25" s="14"/>
      <c r="Z25" s="13"/>
      <c r="AA25" s="14"/>
      <c r="AB25" s="2"/>
      <c r="AC25" s="13"/>
      <c r="AD25" s="37"/>
      <c r="AE25" s="22"/>
      <c r="AF25" s="22"/>
      <c r="AG25" s="2"/>
    </row>
    <row r="26" spans="1:33" s="2" customFormat="1" ht="15.6" customHeight="1" thickTop="1" thickBot="1" x14ac:dyDescent="0.3">
      <c r="A26" s="55" t="s">
        <v>3</v>
      </c>
      <c r="B26" s="12"/>
      <c r="C26" s="51"/>
      <c r="D26" s="12"/>
      <c r="E26" s="51"/>
      <c r="F26" s="12"/>
      <c r="G26" s="51"/>
      <c r="H26" s="12"/>
      <c r="I26" s="51"/>
      <c r="J26" s="13"/>
      <c r="K26" s="51"/>
      <c r="L26" s="12"/>
      <c r="M26" s="51"/>
      <c r="N26" s="13"/>
      <c r="O26" s="93"/>
      <c r="P26" s="94"/>
      <c r="Q26" s="95"/>
      <c r="R26" s="13"/>
      <c r="S26" s="22"/>
      <c r="T26" s="22"/>
      <c r="U26" s="22"/>
      <c r="W26" s="43" t="str">
        <f>IF(COUNT(C26:M26)&gt;0,ROUND(2*AVERAGE(C26:M26),0)/2,"--")</f>
        <v>--</v>
      </c>
      <c r="X26" s="14"/>
      <c r="Y26" s="43" t="str">
        <f>IF(ISNUMBER(O26),O26,"--")</f>
        <v>--</v>
      </c>
      <c r="Z26" s="13"/>
      <c r="AA26" s="54" t="str">
        <f>IF(COUNT(W26:Y26)=2,ROUND(2*AVERAGE(W26:Y26),0)/2,"--")</f>
        <v>--</v>
      </c>
      <c r="AC26" s="32" t="s">
        <v>33</v>
      </c>
      <c r="AD26" s="37"/>
      <c r="AE26" s="34" t="str">
        <f>IF(ISNUMBER(AA26),IF(AA26-4&lt;0,AA26-4,0),"")</f>
        <v/>
      </c>
      <c r="AF26" s="35">
        <f>IF(AA26&lt;4,1,0)</f>
        <v>0</v>
      </c>
    </row>
    <row r="27" spans="1:33" ht="3" customHeight="1" thickTop="1" thickBot="1" x14ac:dyDescent="0.3">
      <c r="A27" s="48"/>
      <c r="B27" s="12"/>
      <c r="C27" s="14"/>
      <c r="D27" s="12"/>
      <c r="E27" s="14"/>
      <c r="F27" s="12"/>
      <c r="G27" s="14"/>
      <c r="H27" s="12"/>
      <c r="I27" s="14"/>
      <c r="J27" s="13"/>
      <c r="K27" s="14"/>
      <c r="L27" s="14"/>
      <c r="M27" s="14"/>
      <c r="N27" s="13"/>
      <c r="O27" s="14"/>
      <c r="P27" s="14"/>
      <c r="Q27" s="14"/>
      <c r="R27" s="13"/>
      <c r="S27" s="22"/>
      <c r="T27" s="22"/>
      <c r="U27" s="22"/>
      <c r="V27" s="2"/>
      <c r="W27" s="14"/>
      <c r="X27" s="14"/>
      <c r="Y27" s="14"/>
      <c r="Z27" s="13"/>
      <c r="AA27" s="14"/>
      <c r="AB27" s="2"/>
      <c r="AC27" s="13"/>
      <c r="AD27" s="37"/>
      <c r="AE27" s="22"/>
      <c r="AF27" s="22"/>
      <c r="AG27" s="2"/>
    </row>
    <row r="28" spans="1:33" s="2" customFormat="1" ht="15.6" customHeight="1" thickTop="1" thickBot="1" x14ac:dyDescent="0.3">
      <c r="A28" s="55" t="s">
        <v>29</v>
      </c>
      <c r="B28" s="12"/>
      <c r="C28" s="14"/>
      <c r="D28" s="12"/>
      <c r="F28" s="12"/>
      <c r="G28" s="24"/>
      <c r="H28" s="12"/>
      <c r="I28" s="24"/>
      <c r="J28" s="13"/>
      <c r="K28" s="51"/>
      <c r="L28" s="14"/>
      <c r="M28" s="51"/>
      <c r="N28" s="14"/>
      <c r="O28" s="14"/>
      <c r="P28" s="14"/>
      <c r="Q28" s="13"/>
      <c r="R28" s="14"/>
      <c r="S28" s="22"/>
      <c r="T28" s="22"/>
      <c r="V28" s="14"/>
      <c r="W28" s="77" t="str">
        <f>IF(COUNT(K28:M28)&gt;0,ROUND(2*AVERAGE(K28:M28),0)/2,"--")</f>
        <v>--</v>
      </c>
      <c r="X28" s="14"/>
      <c r="Y28" s="13"/>
      <c r="AA28" s="54" t="str">
        <f>IF(ISBLANK(W28),"--",W28)</f>
        <v>--</v>
      </c>
      <c r="AC28" s="32" t="s">
        <v>33</v>
      </c>
      <c r="AD28" s="70"/>
      <c r="AE28" s="70" t="str">
        <f>IF(ISNUMBER(AA28),IF(AA28-4&lt;0,AA28-4,0),"")</f>
        <v/>
      </c>
      <c r="AF28" s="69">
        <f>IF(AA28&lt;4,1,0)</f>
        <v>0</v>
      </c>
    </row>
    <row r="29" spans="1:33" ht="3" customHeight="1" thickTop="1" x14ac:dyDescent="0.25">
      <c r="A29" s="10"/>
      <c r="B29" s="12"/>
      <c r="C29" s="14"/>
      <c r="D29" s="12"/>
      <c r="E29" s="14"/>
      <c r="F29" s="12"/>
      <c r="G29" s="14"/>
      <c r="H29" s="12"/>
      <c r="I29" s="14"/>
      <c r="J29" s="13"/>
      <c r="K29" s="14"/>
      <c r="L29" s="14"/>
      <c r="M29" s="14"/>
      <c r="N29" s="13"/>
      <c r="O29" s="14"/>
      <c r="P29" s="14"/>
      <c r="Q29" s="14"/>
      <c r="R29" s="13"/>
      <c r="S29" s="22"/>
      <c r="T29" s="22"/>
      <c r="U29" s="22"/>
      <c r="V29" s="2"/>
      <c r="W29" s="14"/>
      <c r="X29" s="14"/>
      <c r="Y29" s="14"/>
      <c r="Z29" s="13"/>
      <c r="AA29" s="14"/>
      <c r="AB29" s="2"/>
      <c r="AC29" s="13"/>
      <c r="AD29" s="68"/>
      <c r="AE29" s="70"/>
      <c r="AF29" s="69"/>
      <c r="AG29" s="2"/>
    </row>
    <row r="30" spans="1:33" ht="15.6" customHeight="1" x14ac:dyDescent="0.25">
      <c r="A30" s="10"/>
      <c r="B30" s="12"/>
      <c r="C30" s="14"/>
      <c r="D30" s="12"/>
      <c r="E30" s="14"/>
      <c r="F30" s="12"/>
      <c r="G30" s="14"/>
      <c r="H30" s="12"/>
      <c r="I30" s="14"/>
      <c r="J30" s="13"/>
      <c r="K30" s="14"/>
      <c r="L30" s="14"/>
      <c r="M30" s="14"/>
      <c r="N30" s="13"/>
      <c r="O30" s="96" t="s">
        <v>34</v>
      </c>
      <c r="P30" s="96"/>
      <c r="Q30" s="96"/>
      <c r="R30" s="65"/>
      <c r="S30" s="22"/>
      <c r="T30" s="22"/>
      <c r="U30" s="22"/>
      <c r="V30" s="2"/>
      <c r="W30" s="63"/>
      <c r="X30" s="11"/>
      <c r="Y30" s="66" t="s">
        <v>39</v>
      </c>
      <c r="Z30" s="13"/>
      <c r="AA30" s="14"/>
      <c r="AB30" s="2"/>
      <c r="AC30" s="13"/>
      <c r="AD30" s="11"/>
      <c r="AE30" s="22"/>
      <c r="AF30" s="22"/>
      <c r="AG30" s="2"/>
    </row>
    <row r="31" spans="1:33" ht="3" customHeight="1" thickBot="1" x14ac:dyDescent="0.3">
      <c r="A31" s="10"/>
      <c r="B31" s="12"/>
      <c r="C31" s="14"/>
      <c r="D31" s="12"/>
      <c r="E31" s="14"/>
      <c r="F31" s="12"/>
      <c r="G31" s="14"/>
      <c r="H31" s="12"/>
      <c r="I31" s="14"/>
      <c r="J31" s="13"/>
      <c r="K31" s="14"/>
      <c r="L31" s="14"/>
      <c r="M31" s="14"/>
      <c r="N31" s="13"/>
      <c r="O31" s="66"/>
      <c r="P31" s="66"/>
      <c r="Q31" s="66"/>
      <c r="R31" s="65"/>
      <c r="S31" s="22"/>
      <c r="T31" s="22"/>
      <c r="U31" s="22"/>
      <c r="V31" s="2"/>
      <c r="W31" s="11"/>
      <c r="X31" s="11"/>
      <c r="Y31" s="63"/>
      <c r="Z31" s="13"/>
      <c r="AA31" s="14"/>
      <c r="AB31" s="2"/>
      <c r="AC31" s="13"/>
      <c r="AD31" s="11"/>
      <c r="AE31" s="22"/>
      <c r="AF31" s="22"/>
      <c r="AG31" s="2"/>
    </row>
    <row r="32" spans="1:33" s="2" customFormat="1" ht="15.6" customHeight="1" thickTop="1" thickBot="1" x14ac:dyDescent="0.3">
      <c r="A32" s="49"/>
      <c r="B32" s="12"/>
      <c r="C32" s="14"/>
      <c r="D32" s="12"/>
      <c r="E32" s="14"/>
      <c r="F32" s="12"/>
      <c r="G32" s="14"/>
      <c r="H32" s="12"/>
      <c r="I32" s="14"/>
      <c r="J32" s="13"/>
      <c r="K32" s="14"/>
      <c r="L32" s="14"/>
      <c r="N32" s="19"/>
      <c r="O32" s="96" t="s">
        <v>35</v>
      </c>
      <c r="P32" s="96"/>
      <c r="Q32" s="96"/>
      <c r="R32" s="48"/>
      <c r="S32" s="22"/>
      <c r="T32" s="22" t="e">
        <f>#REF!&gt;=4</f>
        <v>#REF!</v>
      </c>
      <c r="W32" s="10"/>
      <c r="X32" s="10"/>
      <c r="Y32" s="66" t="s">
        <v>23</v>
      </c>
      <c r="Z32" s="13"/>
      <c r="AA32" s="54" t="str">
        <f>IF(COUNT(AA8:AA28)=9,ROUND(AVERAGE(AA8:AA28),1),"--")</f>
        <v>--</v>
      </c>
      <c r="AC32" s="13"/>
      <c r="AD32" s="11"/>
      <c r="AE32" s="63" t="b">
        <f>AA32&gt;=4</f>
        <v>1</v>
      </c>
    </row>
    <row r="33" spans="1:33" ht="3" customHeight="1" thickTop="1" thickBot="1" x14ac:dyDescent="0.3">
      <c r="A33" s="50"/>
      <c r="B33" s="12"/>
      <c r="C33" s="14"/>
      <c r="D33" s="12"/>
      <c r="E33" s="14"/>
      <c r="F33" s="12"/>
      <c r="G33" s="14"/>
      <c r="H33" s="12"/>
      <c r="I33" s="14"/>
      <c r="J33" s="13"/>
      <c r="K33" s="14"/>
      <c r="L33" s="14"/>
      <c r="N33" s="20"/>
      <c r="O33" s="66"/>
      <c r="P33" s="66"/>
      <c r="Q33" s="66"/>
      <c r="R33" s="67"/>
      <c r="S33" s="22"/>
      <c r="T33" s="22"/>
      <c r="U33" s="22"/>
      <c r="V33" s="25"/>
      <c r="W33" s="47"/>
      <c r="X33" s="47"/>
      <c r="Y33" s="66"/>
      <c r="Z33" s="13"/>
      <c r="AA33" s="22"/>
      <c r="AB33" s="2"/>
      <c r="AC33" s="13"/>
      <c r="AD33" s="11"/>
      <c r="AE33" s="22"/>
      <c r="AF33" s="22"/>
      <c r="AG33" s="2"/>
    </row>
    <row r="34" spans="1:33" s="2" customFormat="1" ht="15.6" customHeight="1" thickTop="1" thickBot="1" x14ac:dyDescent="0.3">
      <c r="A34" s="49" t="s">
        <v>42</v>
      </c>
      <c r="B34" s="12"/>
      <c r="C34" s="14"/>
      <c r="D34" s="12"/>
      <c r="E34" s="14"/>
      <c r="F34" s="12"/>
      <c r="G34" s="14"/>
      <c r="H34" s="12"/>
      <c r="I34" s="14"/>
      <c r="J34" s="13"/>
      <c r="K34" s="14"/>
      <c r="L34" s="14"/>
      <c r="N34" s="19"/>
      <c r="O34" s="96" t="s">
        <v>36</v>
      </c>
      <c r="P34" s="96"/>
      <c r="Q34" s="96"/>
      <c r="R34" s="48"/>
      <c r="S34" s="22">
        <f>ABS(SUM(T8:T22))</f>
        <v>0</v>
      </c>
      <c r="T34" s="22" t="b">
        <f>S34&lt;=2</f>
        <v>1</v>
      </c>
      <c r="W34" s="10"/>
      <c r="X34" s="10"/>
      <c r="Y34" s="66" t="s">
        <v>24</v>
      </c>
      <c r="Z34" s="13"/>
      <c r="AA34" s="54" t="str">
        <f>IF(ISNUMBER(AA32),AD34,"--")</f>
        <v>--</v>
      </c>
      <c r="AC34" s="13"/>
      <c r="AD34" s="11">
        <f>ABS(SUM(AE8:AE28))</f>
        <v>0</v>
      </c>
      <c r="AE34" s="22" t="b">
        <f>AD34&lt;=2</f>
        <v>1</v>
      </c>
    </row>
    <row r="35" spans="1:33" ht="3" customHeight="1" thickTop="1" thickBot="1" x14ac:dyDescent="0.3">
      <c r="A35" s="10"/>
      <c r="B35" s="12"/>
      <c r="C35" s="14"/>
      <c r="D35" s="12"/>
      <c r="E35" s="14"/>
      <c r="F35" s="12"/>
      <c r="G35" s="14"/>
      <c r="H35" s="12"/>
      <c r="I35" s="14"/>
      <c r="J35" s="13"/>
      <c r="K35" s="14"/>
      <c r="L35" s="14"/>
      <c r="N35" s="20"/>
      <c r="O35" s="66"/>
      <c r="P35" s="66"/>
      <c r="Q35" s="66"/>
      <c r="R35" s="67"/>
      <c r="S35" s="22"/>
      <c r="T35" s="22"/>
      <c r="U35" s="22"/>
      <c r="V35" s="25"/>
      <c r="W35" s="47"/>
      <c r="X35" s="47"/>
      <c r="Y35" s="66"/>
      <c r="Z35" s="13"/>
      <c r="AA35" s="22"/>
      <c r="AB35" s="2"/>
      <c r="AC35" s="13"/>
      <c r="AD35" s="11"/>
      <c r="AE35" s="22"/>
      <c r="AF35" s="22"/>
      <c r="AG35" s="2"/>
    </row>
    <row r="36" spans="1:33" s="2" customFormat="1" ht="15.6" customHeight="1" thickTop="1" thickBot="1" x14ac:dyDescent="0.3">
      <c r="A36" s="89" t="s">
        <v>40</v>
      </c>
      <c r="B36" s="12"/>
      <c r="D36" s="21"/>
      <c r="F36" s="12"/>
      <c r="H36" s="12"/>
      <c r="I36" s="14"/>
      <c r="J36" s="13"/>
      <c r="K36" s="15"/>
      <c r="L36" s="14"/>
      <c r="N36" s="19"/>
      <c r="O36" s="96" t="s">
        <v>37</v>
      </c>
      <c r="P36" s="96"/>
      <c r="Q36" s="96"/>
      <c r="R36" s="48"/>
      <c r="S36" s="35" t="e">
        <f>SUM(U8:U22)</f>
        <v>#REF!</v>
      </c>
      <c r="T36" s="22" t="e">
        <f>S36&lt;=2</f>
        <v>#REF!</v>
      </c>
      <c r="W36" s="10"/>
      <c r="X36" s="10"/>
      <c r="Y36" s="66" t="s">
        <v>27</v>
      </c>
      <c r="Z36" s="13"/>
      <c r="AA36" s="54" t="str">
        <f>IF(ISNUMBER(AA34),AD36,"--")</f>
        <v>--</v>
      </c>
      <c r="AC36" s="13"/>
      <c r="AD36" s="38">
        <f>SUM(AF8:AF28)</f>
        <v>0</v>
      </c>
      <c r="AE36" s="22" t="b">
        <f>AD36&lt;=2</f>
        <v>1</v>
      </c>
    </row>
    <row r="37" spans="1:33" s="2" customFormat="1" ht="3" customHeight="1" thickTop="1" x14ac:dyDescent="0.25">
      <c r="A37" s="10"/>
      <c r="B37" s="12"/>
      <c r="C37" s="14"/>
      <c r="D37" s="12"/>
      <c r="E37" s="14"/>
      <c r="F37" s="12"/>
      <c r="G37" s="14"/>
      <c r="H37" s="12"/>
      <c r="I37" s="14"/>
      <c r="J37" s="13"/>
      <c r="K37" s="14"/>
      <c r="L37" s="14"/>
      <c r="M37" s="14"/>
      <c r="N37" s="13"/>
      <c r="O37" s="18"/>
      <c r="P37" s="18"/>
      <c r="Q37" s="18"/>
      <c r="R37" s="13"/>
      <c r="S37" s="22"/>
      <c r="W37" s="14"/>
      <c r="X37" s="14"/>
      <c r="Y37" s="14"/>
      <c r="Z37" s="13"/>
      <c r="AA37" s="14"/>
      <c r="AC37" s="13"/>
      <c r="AD37" s="11"/>
      <c r="AG37" s="22"/>
    </row>
    <row r="38" spans="1:33" s="2" customFormat="1" ht="15.6" customHeight="1" x14ac:dyDescent="0.2">
      <c r="A38" s="53" t="s">
        <v>44</v>
      </c>
      <c r="B38" s="12"/>
      <c r="C38" s="14"/>
      <c r="D38" s="12"/>
      <c r="E38" s="14"/>
      <c r="F38" s="12"/>
      <c r="G38" s="14"/>
      <c r="H38" s="12"/>
      <c r="I38" s="23"/>
      <c r="J38" s="13"/>
      <c r="K38" s="14"/>
      <c r="L38" s="24"/>
      <c r="M38" s="14"/>
      <c r="N38" s="13"/>
      <c r="O38" s="25"/>
      <c r="P38" s="26"/>
      <c r="Q38" s="26"/>
      <c r="R38" s="40"/>
      <c r="S38" s="39"/>
      <c r="T38" s="39"/>
      <c r="U38" s="12"/>
      <c r="W38" s="92" t="str">
        <f>IF(ISNUMBER(AA32),IF(AND(AE32,AE34,AE36),"BM bestanden","BM nicht bestanden"),"unvollständige Angaben")</f>
        <v>unvollständige Angaben</v>
      </c>
      <c r="X38" s="92"/>
      <c r="Y38" s="92"/>
      <c r="Z38" s="92"/>
      <c r="AA38" s="92"/>
      <c r="AC38" s="39"/>
      <c r="AD38" s="9"/>
      <c r="AE38" s="39"/>
      <c r="AF38" s="12"/>
      <c r="AG38" s="22"/>
    </row>
    <row r="39" spans="1:33" x14ac:dyDescent="0.25">
      <c r="A39" s="10"/>
      <c r="C39" s="2"/>
      <c r="D39" s="2"/>
      <c r="E39" s="2"/>
      <c r="F39" s="2"/>
      <c r="G39" s="2"/>
      <c r="I39" s="2"/>
      <c r="K39" s="2"/>
      <c r="L39" s="2"/>
      <c r="O39" s="2"/>
      <c r="P39" s="2"/>
      <c r="S39" s="22"/>
      <c r="T39" s="22"/>
      <c r="U39" s="22"/>
      <c r="V39" s="2"/>
      <c r="W39" s="2"/>
      <c r="X39" s="2"/>
      <c r="AA39" s="2"/>
      <c r="AB39" s="2"/>
      <c r="AD39" s="11"/>
      <c r="AE39" s="22"/>
      <c r="AF39" s="22"/>
      <c r="AG39" s="2"/>
    </row>
    <row r="40" spans="1:33" hidden="1" x14ac:dyDescent="0.25">
      <c r="A40" s="10"/>
      <c r="C40" s="2"/>
      <c r="D40" s="2"/>
      <c r="E40" s="2"/>
      <c r="F40" s="2"/>
      <c r="G40" s="2"/>
      <c r="I40" s="2"/>
      <c r="K40" s="2"/>
      <c r="L40" s="2"/>
      <c r="O40" s="2"/>
      <c r="P40" s="2"/>
      <c r="S40" s="22"/>
      <c r="T40" s="22"/>
      <c r="U40" s="22"/>
      <c r="V40" s="2"/>
      <c r="W40" s="2"/>
      <c r="X40" s="2"/>
      <c r="AA40" s="2"/>
      <c r="AB40" s="2"/>
      <c r="AD40" s="11"/>
      <c r="AE40" s="22"/>
      <c r="AF40" s="22"/>
      <c r="AG40" s="2"/>
    </row>
    <row r="41" spans="1:33" hidden="1" x14ac:dyDescent="0.25">
      <c r="A41" s="42">
        <v>1</v>
      </c>
      <c r="C41" s="2"/>
      <c r="D41" s="2"/>
      <c r="E41" s="2"/>
      <c r="F41" s="2"/>
      <c r="G41" s="2"/>
      <c r="I41" s="2"/>
      <c r="K41" s="2"/>
      <c r="L41" s="2"/>
      <c r="O41" s="2"/>
      <c r="P41" s="2"/>
      <c r="S41" s="22"/>
      <c r="T41" s="22"/>
      <c r="U41" s="22"/>
      <c r="V41" s="2"/>
      <c r="W41" s="2"/>
      <c r="X41" s="2"/>
      <c r="AA41" s="2"/>
      <c r="AB41" s="2"/>
      <c r="AD41" s="11"/>
      <c r="AE41" s="22"/>
      <c r="AF41" s="22"/>
      <c r="AG41" s="2"/>
    </row>
    <row r="42" spans="1:33" hidden="1" x14ac:dyDescent="0.25">
      <c r="A42" s="42">
        <v>1.5</v>
      </c>
      <c r="C42" s="2"/>
      <c r="D42" s="2"/>
      <c r="E42" s="2"/>
      <c r="F42" s="2"/>
      <c r="G42" s="2"/>
      <c r="I42" s="2"/>
      <c r="K42" s="2"/>
      <c r="L42" s="2"/>
      <c r="O42" s="2"/>
      <c r="P42" s="2"/>
      <c r="S42" s="22"/>
      <c r="T42" s="22"/>
      <c r="U42" s="22"/>
      <c r="V42" s="2"/>
      <c r="W42" s="2"/>
      <c r="X42" s="2"/>
      <c r="AA42" s="2"/>
      <c r="AB42" s="2"/>
      <c r="AD42" s="11"/>
      <c r="AE42" s="22"/>
      <c r="AF42" s="22"/>
      <c r="AG42" s="2"/>
    </row>
    <row r="43" spans="1:33" hidden="1" x14ac:dyDescent="0.25">
      <c r="A43" s="42">
        <v>2</v>
      </c>
      <c r="C43" s="2"/>
      <c r="D43" s="2"/>
      <c r="E43" s="2"/>
      <c r="F43" s="2"/>
      <c r="G43" s="2"/>
      <c r="I43" s="2"/>
      <c r="K43" s="2"/>
      <c r="L43" s="2"/>
      <c r="O43" s="2"/>
      <c r="P43" s="2"/>
      <c r="S43" s="22"/>
      <c r="T43" s="22"/>
      <c r="U43" s="22"/>
      <c r="V43" s="2"/>
      <c r="W43" s="2"/>
      <c r="X43" s="2"/>
      <c r="AA43" s="2"/>
      <c r="AB43" s="2"/>
      <c r="AD43" s="11"/>
      <c r="AE43" s="22"/>
      <c r="AF43" s="22"/>
      <c r="AG43" s="2"/>
    </row>
    <row r="44" spans="1:33" hidden="1" x14ac:dyDescent="0.25">
      <c r="A44" s="42">
        <v>2.5</v>
      </c>
      <c r="C44" s="2"/>
      <c r="D44" s="2"/>
      <c r="E44" s="2"/>
      <c r="F44" s="2"/>
      <c r="G44" s="2"/>
      <c r="I44" s="2"/>
      <c r="K44" s="2"/>
      <c r="L44" s="2"/>
      <c r="O44" s="2"/>
      <c r="P44" s="2"/>
      <c r="S44" s="22"/>
      <c r="T44" s="22"/>
      <c r="U44" s="22"/>
      <c r="V44" s="2"/>
      <c r="W44" s="2"/>
      <c r="X44" s="2"/>
      <c r="AA44" s="2"/>
      <c r="AB44" s="2"/>
      <c r="AD44" s="11"/>
      <c r="AE44" s="22"/>
      <c r="AF44" s="22"/>
      <c r="AG44" s="2"/>
    </row>
    <row r="45" spans="1:33" hidden="1" x14ac:dyDescent="0.25">
      <c r="A45" s="42">
        <v>3</v>
      </c>
      <c r="C45" s="2"/>
      <c r="D45" s="2"/>
      <c r="E45" s="2"/>
      <c r="F45" s="2"/>
      <c r="G45" s="2"/>
      <c r="I45" s="2"/>
      <c r="K45" s="2"/>
      <c r="L45" s="2"/>
      <c r="O45" s="2"/>
      <c r="P45" s="2"/>
      <c r="S45" s="22"/>
      <c r="T45" s="22"/>
      <c r="U45" s="22"/>
      <c r="V45" s="2"/>
      <c r="W45" s="2"/>
      <c r="X45" s="2"/>
      <c r="AA45" s="2"/>
      <c r="AB45" s="2"/>
      <c r="AD45" s="11"/>
      <c r="AE45" s="22"/>
      <c r="AF45" s="22"/>
      <c r="AG45" s="2"/>
    </row>
    <row r="46" spans="1:33" hidden="1" x14ac:dyDescent="0.25">
      <c r="A46" s="42">
        <v>3.5</v>
      </c>
      <c r="C46" s="2"/>
      <c r="D46" s="2"/>
      <c r="E46" s="2"/>
      <c r="F46" s="2"/>
      <c r="G46" s="2"/>
      <c r="I46" s="2"/>
      <c r="K46" s="2"/>
      <c r="L46" s="2"/>
      <c r="O46" s="2"/>
      <c r="P46" s="2"/>
      <c r="S46" s="22"/>
      <c r="T46" s="22"/>
      <c r="U46" s="22"/>
      <c r="V46" s="2"/>
      <c r="W46" s="2"/>
      <c r="X46" s="2"/>
      <c r="AA46" s="2"/>
      <c r="AB46" s="2"/>
      <c r="AD46" s="11"/>
      <c r="AE46" s="22"/>
      <c r="AF46" s="22"/>
      <c r="AG46" s="2"/>
    </row>
    <row r="47" spans="1:33" hidden="1" x14ac:dyDescent="0.25">
      <c r="A47" s="42">
        <v>4</v>
      </c>
      <c r="C47" s="2"/>
      <c r="D47" s="2"/>
      <c r="E47" s="2"/>
      <c r="F47" s="2"/>
      <c r="G47" s="2"/>
      <c r="I47" s="2"/>
      <c r="K47" s="2"/>
      <c r="L47" s="2"/>
      <c r="O47" s="2"/>
      <c r="P47" s="2"/>
      <c r="S47" s="22"/>
      <c r="T47" s="22"/>
      <c r="U47" s="22"/>
      <c r="V47" s="2"/>
      <c r="W47" s="2"/>
      <c r="X47" s="2"/>
      <c r="AA47" s="2"/>
      <c r="AB47" s="2"/>
      <c r="AD47" s="11"/>
      <c r="AE47" s="22"/>
      <c r="AF47" s="22"/>
      <c r="AG47" s="2"/>
    </row>
    <row r="48" spans="1:33" hidden="1" x14ac:dyDescent="0.25">
      <c r="A48" s="42">
        <v>4.5</v>
      </c>
      <c r="C48" s="2"/>
      <c r="D48" s="2"/>
      <c r="E48" s="2"/>
      <c r="F48" s="2"/>
      <c r="G48" s="2"/>
      <c r="I48" s="2"/>
      <c r="K48" s="2"/>
      <c r="L48" s="2"/>
      <c r="O48" s="2"/>
      <c r="P48" s="2"/>
      <c r="S48" s="22"/>
      <c r="T48" s="22"/>
      <c r="U48" s="22"/>
      <c r="V48" s="2"/>
      <c r="W48" s="2"/>
      <c r="X48" s="2"/>
      <c r="AA48" s="2"/>
      <c r="AB48" s="2"/>
      <c r="AD48" s="11"/>
      <c r="AE48" s="22"/>
      <c r="AF48" s="22"/>
      <c r="AG48" s="2"/>
    </row>
    <row r="49" spans="1:33" hidden="1" x14ac:dyDescent="0.25">
      <c r="A49" s="42">
        <v>5</v>
      </c>
      <c r="C49" s="2"/>
      <c r="D49" s="2"/>
      <c r="E49" s="2"/>
      <c r="F49" s="2"/>
      <c r="G49" s="2"/>
      <c r="I49" s="2"/>
      <c r="K49" s="2"/>
      <c r="L49" s="2"/>
      <c r="O49" s="2"/>
      <c r="P49" s="2"/>
      <c r="S49" s="22"/>
      <c r="T49" s="22"/>
      <c r="U49" s="22"/>
      <c r="V49" s="2"/>
      <c r="W49" s="2"/>
      <c r="X49" s="2"/>
      <c r="AA49" s="2"/>
      <c r="AB49" s="2"/>
      <c r="AD49" s="11"/>
      <c r="AE49" s="22"/>
      <c r="AF49" s="22"/>
      <c r="AG49" s="2"/>
    </row>
    <row r="50" spans="1:33" hidden="1" x14ac:dyDescent="0.25">
      <c r="A50" s="42">
        <v>5.5</v>
      </c>
      <c r="C50" s="2"/>
      <c r="D50" s="2"/>
      <c r="E50" s="2"/>
      <c r="F50" s="2"/>
      <c r="G50" s="2"/>
      <c r="I50" s="2"/>
      <c r="K50" s="2"/>
      <c r="L50" s="2"/>
      <c r="O50" s="2"/>
      <c r="P50" s="2"/>
      <c r="S50" s="22"/>
      <c r="T50" s="22"/>
      <c r="U50" s="22"/>
      <c r="V50" s="2"/>
      <c r="W50" s="2"/>
      <c r="X50" s="2"/>
      <c r="AA50" s="2"/>
      <c r="AB50" s="2"/>
      <c r="AD50" s="11"/>
      <c r="AE50" s="22"/>
      <c r="AF50" s="22"/>
      <c r="AG50" s="2"/>
    </row>
    <row r="51" spans="1:33" hidden="1" x14ac:dyDescent="0.25">
      <c r="A51" s="42">
        <v>6</v>
      </c>
      <c r="C51" s="2"/>
      <c r="D51" s="2"/>
      <c r="E51" s="2"/>
      <c r="F51" s="2"/>
      <c r="G51" s="2"/>
      <c r="I51" s="2"/>
      <c r="K51" s="2"/>
      <c r="L51" s="2"/>
      <c r="O51" s="2"/>
      <c r="P51" s="2"/>
      <c r="S51" s="22"/>
      <c r="T51" s="22"/>
      <c r="U51" s="22"/>
      <c r="V51" s="2"/>
      <c r="W51" s="2"/>
      <c r="X51" s="2"/>
      <c r="AA51" s="2"/>
      <c r="AB51" s="2"/>
      <c r="AD51" s="11"/>
      <c r="AE51" s="22"/>
      <c r="AF51" s="22"/>
      <c r="AG51" s="2"/>
    </row>
    <row r="52" spans="1:33" hidden="1" x14ac:dyDescent="0.25">
      <c r="A52" s="10"/>
      <c r="C52" s="2"/>
      <c r="D52" s="2"/>
      <c r="E52" s="2"/>
      <c r="F52" s="2"/>
      <c r="G52" s="2"/>
      <c r="I52" s="2"/>
      <c r="K52" s="2"/>
      <c r="L52" s="2"/>
      <c r="O52" s="2"/>
      <c r="P52" s="2"/>
      <c r="S52" s="22"/>
      <c r="T52" s="22"/>
      <c r="U52" s="22"/>
      <c r="V52" s="2"/>
      <c r="W52" s="2"/>
      <c r="X52" s="2"/>
      <c r="AA52" s="2"/>
      <c r="AB52" s="2"/>
      <c r="AD52" s="11"/>
      <c r="AE52" s="22"/>
      <c r="AF52" s="22"/>
      <c r="AG52" s="2"/>
    </row>
    <row r="53" spans="1:33" hidden="1" x14ac:dyDescent="0.25">
      <c r="A53" s="10"/>
      <c r="C53" s="2"/>
      <c r="D53" s="2"/>
      <c r="E53" s="2"/>
      <c r="F53" s="2"/>
      <c r="G53" s="2"/>
      <c r="I53" s="2"/>
      <c r="K53" s="2"/>
      <c r="L53" s="2"/>
      <c r="O53" s="2"/>
      <c r="P53" s="2"/>
      <c r="S53" s="22"/>
      <c r="T53" s="22"/>
      <c r="U53" s="22"/>
      <c r="V53" s="2"/>
      <c r="W53" s="2"/>
      <c r="X53" s="2"/>
      <c r="AA53" s="2"/>
      <c r="AB53" s="2"/>
      <c r="AD53" s="11"/>
      <c r="AE53" s="22"/>
      <c r="AF53" s="22"/>
      <c r="AG53" s="2"/>
    </row>
    <row r="54" spans="1:33" x14ac:dyDescent="0.25">
      <c r="A54" s="10"/>
      <c r="C54" s="2"/>
      <c r="D54" s="2"/>
      <c r="E54" s="2"/>
      <c r="F54" s="2"/>
      <c r="G54" s="2"/>
      <c r="I54" s="2"/>
      <c r="K54" s="2"/>
      <c r="L54" s="2"/>
      <c r="O54" s="2"/>
      <c r="P54" s="2"/>
      <c r="S54" s="22"/>
      <c r="T54" s="22"/>
      <c r="U54" s="22"/>
      <c r="V54" s="2"/>
      <c r="W54" s="2"/>
      <c r="X54" s="2"/>
      <c r="AA54" s="2"/>
      <c r="AB54" s="2"/>
      <c r="AD54" s="11"/>
      <c r="AE54" s="22"/>
      <c r="AF54" s="22"/>
      <c r="AG54" s="2"/>
    </row>
    <row r="55" spans="1:33" x14ac:dyDescent="0.25">
      <c r="S55" s="22"/>
      <c r="T55" s="22"/>
      <c r="U55" s="22"/>
      <c r="V55" s="2"/>
      <c r="W55" s="2"/>
      <c r="X55" s="2"/>
      <c r="AA55" s="2"/>
      <c r="AB55" s="2"/>
      <c r="AD55" s="11"/>
      <c r="AE55" s="22"/>
      <c r="AF55" s="22"/>
      <c r="AG55" s="2"/>
    </row>
    <row r="56" spans="1:33" x14ac:dyDescent="0.25">
      <c r="S56" s="22"/>
      <c r="T56" s="22"/>
      <c r="U56" s="22"/>
      <c r="V56" s="2"/>
      <c r="W56" s="2"/>
      <c r="X56" s="2"/>
      <c r="AA56" s="2"/>
      <c r="AB56" s="2"/>
      <c r="AD56" s="11"/>
      <c r="AE56" s="22"/>
      <c r="AF56" s="22"/>
      <c r="AG56" s="2"/>
    </row>
  </sheetData>
  <sheetProtection sheet="1" insertHyperlinks="0"/>
  <mergeCells count="21">
    <mergeCell ref="A2:M2"/>
    <mergeCell ref="O14:Q14"/>
    <mergeCell ref="O16:Q16"/>
    <mergeCell ref="C5:E5"/>
    <mergeCell ref="G5:I5"/>
    <mergeCell ref="K5:M5"/>
    <mergeCell ref="W3:AC3"/>
    <mergeCell ref="AD22:AD23"/>
    <mergeCell ref="AD5:AF5"/>
    <mergeCell ref="W5:Y5"/>
    <mergeCell ref="AF22:AF23"/>
    <mergeCell ref="AD14:AD16"/>
    <mergeCell ref="S5:U5"/>
    <mergeCell ref="O5:Q5"/>
    <mergeCell ref="W38:AA38"/>
    <mergeCell ref="O26:Q26"/>
    <mergeCell ref="O30:Q30"/>
    <mergeCell ref="O32:Q32"/>
    <mergeCell ref="O34:Q34"/>
    <mergeCell ref="O36:Q36"/>
    <mergeCell ref="U14:U16"/>
  </mergeCells>
  <conditionalFormatting sqref="T8:U22">
    <cfRule type="cellIs" dxfId="9" priority="8" operator="lessThan">
      <formula>0</formula>
    </cfRule>
  </conditionalFormatting>
  <conditionalFormatting sqref="W38:AA38">
    <cfRule type="containsText" dxfId="8" priority="17" operator="containsText" text="nicht bestanden">
      <formula>NOT(ISERROR(SEARCH("nicht bestanden",W38)))</formula>
    </cfRule>
    <cfRule type="containsText" dxfId="7" priority="18" operator="containsText" text="bestanden">
      <formula>NOT(ISERROR(SEARCH("bestanden",W38)))</formula>
    </cfRule>
  </conditionalFormatting>
  <conditionalFormatting sqref="AA32 AA34 AA36">
    <cfRule type="expression" dxfId="6" priority="43">
      <formula>AND(ISNUMBER($AA32),NOT($AE32))</formula>
    </cfRule>
    <cfRule type="expression" dxfId="5" priority="44">
      <formula>AND(ISNUMBER($AA32),$AE32)</formula>
    </cfRule>
  </conditionalFormatting>
  <conditionalFormatting sqref="AD28:AF28">
    <cfRule type="cellIs" dxfId="4" priority="1" operator="lessThan">
      <formula>0</formula>
    </cfRule>
  </conditionalFormatting>
  <conditionalFormatting sqref="AE22">
    <cfRule type="cellIs" dxfId="3" priority="4" operator="lessThan">
      <formula>0</formula>
    </cfRule>
  </conditionalFormatting>
  <conditionalFormatting sqref="AE8:AF19 AD20:AD21">
    <cfRule type="cellIs" dxfId="2" priority="34" operator="lessThan">
      <formula>0</formula>
    </cfRule>
  </conditionalFormatting>
  <conditionalFormatting sqref="AE24:AF24">
    <cfRule type="cellIs" dxfId="1" priority="3" operator="lessThan">
      <formula>0</formula>
    </cfRule>
  </conditionalFormatting>
  <conditionalFormatting sqref="AE26:AF26">
    <cfRule type="cellIs" dxfId="0" priority="20" operator="lessThan">
      <formula>0</formula>
    </cfRule>
  </conditionalFormatting>
  <dataValidations count="2">
    <dataValidation type="list" allowBlank="1" showInputMessage="1" showErrorMessage="1" errorTitle="Ungültige Note" error="Es können nur ganze oder halbe Noten von 1.0 bis 6.0 eingegeben werden." sqref="C10 E10 G10 I10 K10 M10 O10 Q10 C12 E12 G12 I12 K12 M12 O12 Q12 C14 E14 G14 I14 K14 M14 C16 E16 G16 I16 K16 M16 C24 E24 O24:Q24 G26 I26 O26:Q26 I18:I19 C8 E8 G8 I8 K8 M8 O8 Q8 M22 G24 I24 C26 E26 K26 M26 O16:Q16 G18:G19 G28 I28 O14:Q14 E18:E19 K28 M28" xr:uid="{00000000-0002-0000-0000-000000000000}">
      <formula1>Notenwerte</formula1>
    </dataValidation>
    <dataValidation allowBlank="1" showInputMessage="1" showErrorMessage="1" errorTitle="Ungültige Note" error="Es können nur ganze oder halbe Noten von 1.0 bis 6.0 eingegeben werden." sqref="P22:Q22" xr:uid="{00000000-0002-0000-0000-000001000000}"/>
  </dataValidations>
  <hyperlinks>
    <hyperlink ref="A36" r:id="rId1" xr:uid="{00000000-0004-0000-0000-000000000000}"/>
  </hyperlinks>
  <printOptions horizontalCentered="1"/>
  <pageMargins left="0.39370078740157483" right="0.39370078740157483" top="0.39370078740157483" bottom="0.39370078740157483" header="0.35433070866141736" footer="0.19685039370078741"/>
  <pageSetup paperSize="9" orientation="landscape" r:id="rId2"/>
  <headerFooter>
    <oddFooter>&amp;L&amp;F</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1B56D9A43B552498BB9299C1C6DF48C" ma:contentTypeVersion="6" ma:contentTypeDescription="Ein neues Dokument erstellen." ma:contentTypeScope="" ma:versionID="2e237c5bc8bd1b5b49c482ef48ac77be">
  <xsd:schema xmlns:xsd="http://www.w3.org/2001/XMLSchema" xmlns:xs="http://www.w3.org/2001/XMLSchema" xmlns:p="http://schemas.microsoft.com/office/2006/metadata/properties" xmlns:ns2="13a47f72-d15a-438a-b47c-f28d9df6c9fa" targetNamespace="http://schemas.microsoft.com/office/2006/metadata/properties" ma:root="true" ma:fieldsID="2ce9319b4ba871ffd39b3f4c3da5115e" ns2:_="">
    <xsd:import namespace="13a47f72-d15a-438a-b47c-f28d9df6c9f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a47f72-d15a-438a-b47c-f28d9df6c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BFE6EF-F455-4382-890A-0DEE1B823511}"/>
</file>

<file path=customXml/itemProps2.xml><?xml version="1.0" encoding="utf-8"?>
<ds:datastoreItem xmlns:ds="http://schemas.openxmlformats.org/officeDocument/2006/customXml" ds:itemID="{44D8BE91-4AF5-4FE7-9534-797319D83842}">
  <ds:schemaRefs>
    <ds:schemaRef ds:uri="http://schemas.microsoft.com/sharepoint/v3"/>
    <ds:schemaRef ds:uri="http://schemas.microsoft.com/office/2006/documentManagement/types"/>
    <ds:schemaRef ds:uri="http://purl.org/dc/elements/1.1/"/>
    <ds:schemaRef ds:uri="http://www.w3.org/XML/1998/namespace"/>
    <ds:schemaRef ds:uri="http://purl.org/dc/dcmitype/"/>
    <ds:schemaRef ds:uri="http://purl.org/dc/term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78406FB-0960-49CB-9CD3-A6F37D3DB3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M-Profil</vt:lpstr>
      <vt:lpstr>'M-Profil'!Druckbereich</vt:lpstr>
      <vt:lpstr>Notenwerte</vt:lpstr>
    </vt:vector>
  </TitlesOfParts>
  <Company>EHB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Lachenmeier Patrick</dc:creator>
  <cp:lastModifiedBy>Cynthia Forrer (WSKVW)</cp:lastModifiedBy>
  <cp:lastPrinted>2023-10-30T10:42:55Z</cp:lastPrinted>
  <dcterms:created xsi:type="dcterms:W3CDTF">2011-09-11T12:10:47Z</dcterms:created>
  <dcterms:modified xsi:type="dcterms:W3CDTF">2025-12-12T07:03:51Z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0x010100A1B56D9A43B552498BB9299C1C6DF48C</vt:lpwstr>
  </property>
</Properties>
</file>